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.桌面\日照广播电视-评估\日照广播电视台拟报废固定资产-评估报告\"/>
    </mc:Choice>
  </mc:AlternateContent>
  <xr:revisionPtr revIDLastSave="0" documentId="13_ncr:1_{1F7A905E-BC76-426C-9156-1F5FEF3434E7}" xr6:coauthVersionLast="47" xr6:coauthVersionMax="47" xr10:uidLastSave="{00000000-0000-0000-0000-000000000000}"/>
  <bookViews>
    <workbookView xWindow="0" yWindow="760" windowWidth="21600" windowHeight="13360" tabRatio="708" firstSheet="1" activeTab="1" xr2:uid="{00000000-000D-0000-FFFF-FFFF00000000}"/>
  </bookViews>
  <sheets>
    <sheet name="1汇总表" sheetId="28" state="hidden" r:id="rId1"/>
    <sheet name="资产评估明细表" sheetId="40" r:id="rId2"/>
    <sheet name="Sheet2" sheetId="39" state="hidden" r:id="rId3"/>
    <sheet name="报告附注" sheetId="38" state="hidden" r:id="rId4"/>
    <sheet name="Sheet1" sheetId="36" state="hidden" r:id="rId5"/>
    <sheet name="1-2办公家具" sheetId="32" state="hidden" r:id="rId6"/>
    <sheet name="1-3实验设备" sheetId="35" state="hidden" r:id="rId7"/>
    <sheet name="1-3车辆" sheetId="24" state="hidden" r:id="rId8"/>
  </sheets>
  <definedNames>
    <definedName name="_xlnm.Print_Area" localSheetId="1">资产评估明细表!$A$1:$Q$54</definedName>
    <definedName name="_xlnm.Print_Titles" localSheetId="1">资产评估明细表!$1:$5</definedName>
  </definedNames>
  <calcPr calcId="191029"/>
</workbook>
</file>

<file path=xl/calcChain.xml><?xml version="1.0" encoding="utf-8"?>
<calcChain xmlns="http://schemas.openxmlformats.org/spreadsheetml/2006/main">
  <c r="E4" i="38" l="1"/>
  <c r="E5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3" i="38"/>
  <c r="N51" i="40"/>
  <c r="M51" i="40"/>
  <c r="L51" i="40"/>
  <c r="K51" i="40"/>
  <c r="J51" i="40"/>
  <c r="I51" i="40"/>
  <c r="G51" i="40"/>
  <c r="F48" i="38"/>
  <c r="C48" i="38"/>
  <c r="G57" i="36"/>
  <c r="E57" i="36"/>
  <c r="H21" i="36"/>
  <c r="H20" i="36"/>
  <c r="H11" i="36"/>
  <c r="I61" i="32"/>
  <c r="E48" i="38" l="1"/>
  <c r="C8" i="28"/>
  <c r="H57" i="36"/>
  <c r="B3" i="32"/>
  <c r="N7" i="24" l="1"/>
  <c r="E7" i="28"/>
  <c r="E15" i="28" s="1"/>
  <c r="E17" i="28" s="1"/>
  <c r="O7" i="24"/>
  <c r="P6" i="35"/>
  <c r="P13" i="35" s="1"/>
  <c r="G10" i="28" s="1"/>
  <c r="O13" i="35"/>
  <c r="G13" i="35"/>
  <c r="P7" i="35"/>
  <c r="G61" i="32"/>
  <c r="F7" i="28"/>
  <c r="C7" i="28"/>
  <c r="C15" i="28" s="1"/>
  <c r="C17" i="28" s="1"/>
  <c r="D7" i="28"/>
  <c r="D15" i="28" s="1"/>
  <c r="D17" i="28" s="1"/>
  <c r="N61" i="32" l="1"/>
  <c r="G8" i="28"/>
  <c r="G7" i="28" l="1"/>
  <c r="G15" i="28" l="1"/>
  <c r="G17" i="28" s="1"/>
</calcChain>
</file>

<file path=xl/sharedStrings.xml><?xml version="1.0" encoding="utf-8"?>
<sst xmlns="http://schemas.openxmlformats.org/spreadsheetml/2006/main" count="749" uniqueCount="209">
  <si>
    <t>调整后账面价值</t>
  </si>
  <si>
    <t xml:space="preserve">   金额：元</t>
  </si>
  <si>
    <t>账面价值</t>
  </si>
  <si>
    <t xml:space="preserve">        评估值</t>
  </si>
  <si>
    <t>增值率%</t>
  </si>
  <si>
    <t>原值</t>
  </si>
  <si>
    <t>净值</t>
  </si>
  <si>
    <t>成新率(%)</t>
  </si>
  <si>
    <t>设备名称</t>
    <phoneticPr fontId="1" type="noConversion"/>
  </si>
  <si>
    <t>规格型号</t>
    <phoneticPr fontId="1" type="noConversion"/>
  </si>
  <si>
    <t>启用日期</t>
    <phoneticPr fontId="1" type="noConversion"/>
  </si>
  <si>
    <t>数量</t>
    <phoneticPr fontId="1" type="noConversion"/>
  </si>
  <si>
    <t>计量单位</t>
    <phoneticPr fontId="1" type="noConversion"/>
  </si>
  <si>
    <t>生产厂家</t>
    <phoneticPr fontId="1" type="noConversion"/>
  </si>
  <si>
    <t>存放地点</t>
    <phoneticPr fontId="1" type="noConversion"/>
  </si>
  <si>
    <t>备注</t>
    <phoneticPr fontId="1" type="noConversion"/>
  </si>
  <si>
    <t>开发区财政局</t>
    <phoneticPr fontId="1" type="noConversion"/>
  </si>
  <si>
    <t>单价</t>
    <phoneticPr fontId="1" type="noConversion"/>
  </si>
  <si>
    <t>资产占有单位名称: 日照市开发区财政局</t>
    <phoneticPr fontId="1" type="noConversion"/>
  </si>
  <si>
    <t>合计</t>
    <phoneticPr fontId="8" type="noConversion"/>
  </si>
  <si>
    <t>固定资产清查评估汇总表</t>
  </si>
  <si>
    <t>编号</t>
  </si>
  <si>
    <t>科目名称</t>
  </si>
  <si>
    <t>评估价值</t>
  </si>
  <si>
    <t>成新率</t>
  </si>
  <si>
    <t>设备类合计</t>
  </si>
  <si>
    <t>固定资产合计</t>
  </si>
  <si>
    <t>减：固定资产减值准备</t>
  </si>
  <si>
    <t>固定资产</t>
  </si>
  <si>
    <t>1-1</t>
    <phoneticPr fontId="8" type="noConversion"/>
  </si>
  <si>
    <t>资产占有单位单位填表人：</t>
  </si>
  <si>
    <r>
      <rPr>
        <sz val="10"/>
        <rFont val="宋体"/>
        <family val="3"/>
        <charset val="134"/>
      </rPr>
      <t>评估人员：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/>
    </r>
    <phoneticPr fontId="8" type="noConversion"/>
  </si>
  <si>
    <t>固定资产-电子设备</t>
    <phoneticPr fontId="8" type="noConversion"/>
  </si>
  <si>
    <t>合计</t>
    <phoneticPr fontId="1" type="noConversion"/>
  </si>
  <si>
    <t>序号</t>
    <phoneticPr fontId="1" type="noConversion"/>
  </si>
  <si>
    <t>智能门窗物理性能检测设备</t>
  </si>
  <si>
    <t>液压式万能材料试验机</t>
    <phoneticPr fontId="8" type="noConversion"/>
  </si>
  <si>
    <t>MWZ-2324</t>
    <phoneticPr fontId="8" type="noConversion"/>
  </si>
  <si>
    <t>沈阳紫微机电设备</t>
    <phoneticPr fontId="8" type="noConversion"/>
  </si>
  <si>
    <t>WE-1000KN</t>
    <phoneticPr fontId="8" type="noConversion"/>
  </si>
  <si>
    <t xml:space="preserve">     固定资产-空调清查评估明细表</t>
    <phoneticPr fontId="1" type="noConversion"/>
  </si>
  <si>
    <t>套</t>
    <phoneticPr fontId="12" type="noConversion"/>
  </si>
  <si>
    <r>
      <rPr>
        <sz val="10"/>
        <rFont val="宋体"/>
        <family val="3"/>
        <charset val="134"/>
      </rPr>
      <t>固定资产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实验设备</t>
    </r>
    <phoneticPr fontId="8" type="noConversion"/>
  </si>
  <si>
    <t xml:space="preserve">     固定资产-实验设备清查评估明细表</t>
    <phoneticPr fontId="1" type="noConversion"/>
  </si>
  <si>
    <t>1-2</t>
    <phoneticPr fontId="8" type="noConversion"/>
  </si>
  <si>
    <t>质监站</t>
  </si>
  <si>
    <t xml:space="preserve">    评估基准日：2020年3月14日</t>
    <phoneticPr fontId="1" type="noConversion"/>
  </si>
  <si>
    <r>
      <rPr>
        <sz val="10"/>
        <rFont val="宋体"/>
        <family val="3"/>
        <charset val="134"/>
      </rPr>
      <t>填表日期：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日</t>
    </r>
    <phoneticPr fontId="8" type="noConversion"/>
  </si>
  <si>
    <t xml:space="preserve">     固定资产-车辆清查评估明细表</t>
  </si>
  <si>
    <t>序号</t>
  </si>
  <si>
    <t>设备名称</t>
  </si>
  <si>
    <t>生产厂家</t>
  </si>
  <si>
    <t>规格型号</t>
  </si>
  <si>
    <t>启用日期</t>
  </si>
  <si>
    <t>数量</t>
  </si>
  <si>
    <t>存放地点</t>
  </si>
  <si>
    <t>备注</t>
  </si>
  <si>
    <t>单价</t>
  </si>
  <si>
    <t>合计</t>
  </si>
  <si>
    <t>计量单位</t>
    <phoneticPr fontId="1" type="noConversion"/>
  </si>
  <si>
    <t>东风本田</t>
    <phoneticPr fontId="1" type="noConversion"/>
  </si>
  <si>
    <t>DHW6454(CR-V 2.4)</t>
    <phoneticPr fontId="1" type="noConversion"/>
  </si>
  <si>
    <t>车辆</t>
    <phoneticPr fontId="1" type="noConversion"/>
  </si>
  <si>
    <t>2007.12.14</t>
    <phoneticPr fontId="1" type="noConversion"/>
  </si>
  <si>
    <t>辆</t>
    <phoneticPr fontId="1" type="noConversion"/>
  </si>
  <si>
    <t>里程数</t>
    <phoneticPr fontId="1" type="noConversion"/>
  </si>
  <si>
    <t>1-4</t>
    <phoneticPr fontId="8" type="noConversion"/>
  </si>
  <si>
    <r>
      <t xml:space="preserve">    评估基准日：20</t>
    </r>
    <r>
      <rPr>
        <sz val="12"/>
        <rFont val="宋体"/>
        <family val="3"/>
        <charset val="134"/>
      </rPr>
      <t>21</t>
    </r>
    <r>
      <rPr>
        <sz val="12"/>
        <rFont val="宋体"/>
        <family val="3"/>
        <charset val="134"/>
      </rPr>
      <t xml:space="preserve">年 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月</t>
    </r>
    <r>
      <rPr>
        <sz val="12"/>
        <rFont val="宋体"/>
        <family val="3"/>
        <charset val="134"/>
      </rPr>
      <t>15</t>
    </r>
    <r>
      <rPr>
        <sz val="12"/>
        <rFont val="宋体"/>
        <family val="3"/>
        <charset val="134"/>
      </rPr>
      <t xml:space="preserve"> 日</t>
    </r>
    <phoneticPr fontId="1" type="noConversion"/>
  </si>
  <si>
    <r>
      <rPr>
        <sz val="10"/>
        <rFont val="宋体"/>
        <family val="3"/>
        <charset val="134"/>
      </rPr>
      <t>填表日期：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</t>
    </r>
    <phoneticPr fontId="8" type="noConversion"/>
  </si>
  <si>
    <t>资产占有单位名称: 日照经济技术开发区财政局</t>
    <phoneticPr fontId="1" type="noConversion"/>
  </si>
  <si>
    <t>打印机</t>
  </si>
  <si>
    <t>文件柜</t>
  </si>
  <si>
    <t>国产</t>
  </si>
  <si>
    <t>蓝色铁制</t>
  </si>
  <si>
    <t>书柜</t>
  </si>
  <si>
    <t>红棕色木制120*35*200</t>
  </si>
  <si>
    <t>转椅</t>
  </si>
  <si>
    <t>黑色铁制皮面</t>
  </si>
  <si>
    <t>电脑桌</t>
  </si>
  <si>
    <t>白色木制120*50*75</t>
  </si>
  <si>
    <t>四人沙发</t>
  </si>
  <si>
    <t>黑色皮质</t>
  </si>
  <si>
    <t>常规</t>
  </si>
  <si>
    <t>藤椅</t>
  </si>
  <si>
    <t>黄色木质40*60*90</t>
  </si>
  <si>
    <t>投票箱</t>
  </si>
  <si>
    <t>绿色铁质</t>
  </si>
  <si>
    <t>黄色木质</t>
  </si>
  <si>
    <t>文件橱</t>
  </si>
  <si>
    <t>挂衣柜</t>
  </si>
  <si>
    <t>白色铁质75*75*180</t>
  </si>
  <si>
    <t>棕色木质四开门</t>
  </si>
  <si>
    <t>办公桌</t>
  </si>
  <si>
    <t>红棕色木制160*80*75</t>
  </si>
  <si>
    <t>班台</t>
  </si>
  <si>
    <t>红棕色木制</t>
  </si>
  <si>
    <t>微机桌</t>
  </si>
  <si>
    <t>白色木制</t>
  </si>
  <si>
    <t>照相机</t>
  </si>
  <si>
    <t>白色铁制</t>
  </si>
  <si>
    <t>幕布</t>
  </si>
  <si>
    <t>红叶</t>
  </si>
  <si>
    <t>170寸电动</t>
  </si>
  <si>
    <t>报架</t>
  </si>
  <si>
    <t>空调</t>
  </si>
  <si>
    <t>摄像机</t>
  </si>
  <si>
    <t>顶灯</t>
  </si>
  <si>
    <t>床垫</t>
  </si>
  <si>
    <t>审判台</t>
  </si>
  <si>
    <t>阅览架</t>
  </si>
  <si>
    <t>2002-11-29</t>
  </si>
  <si>
    <t>1999-01-01</t>
  </si>
  <si>
    <t>1997-07-31</t>
  </si>
  <si>
    <t>2014-06-30</t>
  </si>
  <si>
    <t>2003-02-27</t>
  </si>
  <si>
    <t>固定资产-办公家具</t>
    <phoneticPr fontId="8" type="noConversion"/>
  </si>
  <si>
    <r>
      <rPr>
        <sz val="10"/>
        <rFont val="宋体"/>
        <family val="3"/>
        <charset val="134"/>
      </rPr>
      <t>填表日期：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</t>
    </r>
    <phoneticPr fontId="8" type="noConversion"/>
  </si>
  <si>
    <t xml:space="preserve">    评估基准日：2022年6月13日</t>
    <phoneticPr fontId="1" type="noConversion"/>
  </si>
  <si>
    <t>件</t>
    <phoneticPr fontId="8" type="noConversion"/>
  </si>
  <si>
    <t>账面价值</t>
    <phoneticPr fontId="8" type="noConversion"/>
  </si>
  <si>
    <t>资产占有单位名称:日照市公安局高速公路交通警察支队</t>
    <phoneticPr fontId="1" type="noConversion"/>
  </si>
  <si>
    <r>
      <rPr>
        <sz val="10"/>
        <rFont val="宋体"/>
        <family val="3"/>
        <charset val="134"/>
      </rPr>
      <t>填表日期：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</t>
    </r>
    <phoneticPr fontId="8" type="noConversion"/>
  </si>
  <si>
    <t xml:space="preserve">    评估基准日：2023年1月28日</t>
    <phoneticPr fontId="1" type="noConversion"/>
  </si>
  <si>
    <t>执法记录仪</t>
  </si>
  <si>
    <t>手机</t>
  </si>
  <si>
    <t>碎纸机</t>
  </si>
  <si>
    <t>办公椅</t>
  </si>
  <si>
    <t>沙发</t>
  </si>
  <si>
    <t>警灯</t>
  </si>
  <si>
    <t>电视</t>
  </si>
  <si>
    <t>冰柜</t>
  </si>
  <si>
    <t>开水器</t>
  </si>
  <si>
    <t>热水器</t>
  </si>
  <si>
    <t>餐桌</t>
  </si>
  <si>
    <t>床</t>
  </si>
  <si>
    <t>2011</t>
  </si>
  <si>
    <t>2014</t>
  </si>
  <si>
    <t>2005</t>
  </si>
  <si>
    <t>2007</t>
  </si>
  <si>
    <t>2009</t>
  </si>
  <si>
    <t>2013</t>
  </si>
  <si>
    <t>2010</t>
  </si>
  <si>
    <t>2015</t>
  </si>
  <si>
    <t>2004</t>
  </si>
  <si>
    <t>2006</t>
  </si>
  <si>
    <t>2008</t>
  </si>
  <si>
    <t>资产评估明细表</t>
    <phoneticPr fontId="1" type="noConversion"/>
  </si>
  <si>
    <t>仅内机</t>
    <phoneticPr fontId="8" type="noConversion"/>
  </si>
  <si>
    <t>仅外机</t>
    <phoneticPr fontId="8" type="noConversion"/>
  </si>
  <si>
    <t>评估值</t>
    <phoneticPr fontId="8" type="noConversion"/>
  </si>
  <si>
    <t>账面原值</t>
    <phoneticPr fontId="8" type="noConversion"/>
  </si>
  <si>
    <t>资产占有单位名称: 日照广播电视台</t>
    <phoneticPr fontId="1" type="noConversion"/>
  </si>
  <si>
    <t xml:space="preserve">    评估基准日：2023年7月5日</t>
    <phoneticPr fontId="1" type="noConversion"/>
  </si>
  <si>
    <t>账面原值</t>
  </si>
  <si>
    <t>1.4米写字台</t>
  </si>
  <si>
    <t>张</t>
  </si>
  <si>
    <t>1.8米板台</t>
  </si>
  <si>
    <t>宇达牌铁皮柜</t>
  </si>
  <si>
    <t>个</t>
  </si>
  <si>
    <t>电视柜</t>
  </si>
  <si>
    <t>HY151电视柜</t>
  </si>
  <si>
    <t>新潮牌黑色皮革单人沙发</t>
  </si>
  <si>
    <t>新潮牌黑色皮革三人沙发</t>
  </si>
  <si>
    <t>黑色皮革三人沙发</t>
  </si>
  <si>
    <t>机柜龙达</t>
  </si>
  <si>
    <t>联想笔记本电脑</t>
  </si>
  <si>
    <t>台</t>
  </si>
  <si>
    <t>联想LJ6100 打印机</t>
  </si>
  <si>
    <t>惠普打印机</t>
  </si>
  <si>
    <t>针式打印机</t>
  </si>
  <si>
    <t>二门书柜</t>
  </si>
  <si>
    <t>松下数字摄像机</t>
  </si>
  <si>
    <t>AJ-D913MC</t>
  </si>
  <si>
    <t>松下摄像机</t>
  </si>
  <si>
    <t>索尼摄像机</t>
  </si>
  <si>
    <t>LED新闻灯视威</t>
  </si>
  <si>
    <t>三角架</t>
  </si>
  <si>
    <t>利柏三角架</t>
  </si>
  <si>
    <t>利拍三角架</t>
  </si>
  <si>
    <t>SDZ加解嵌、视音频分配器</t>
  </si>
  <si>
    <t>视威充电器</t>
  </si>
  <si>
    <t>S-3802A</t>
  </si>
  <si>
    <t>茶水柜</t>
  </si>
  <si>
    <t>联想电脑主机、显示器、键盘</t>
  </si>
  <si>
    <t>T4900D</t>
  </si>
  <si>
    <t>M6600N</t>
  </si>
  <si>
    <t>电脑</t>
  </si>
  <si>
    <t>小弓形椅子</t>
  </si>
  <si>
    <t>615椅子</t>
  </si>
  <si>
    <t>老板椅</t>
  </si>
  <si>
    <t>大工型椅子</t>
  </si>
  <si>
    <t>黑管椅子</t>
  </si>
  <si>
    <t>铁椅子</t>
  </si>
  <si>
    <t xml:space="preserve"> 数量 </t>
  </si>
  <si>
    <t xml:space="preserve"> 单价 </t>
  </si>
  <si>
    <t>评估值</t>
  </si>
  <si>
    <t>资产名称</t>
  </si>
  <si>
    <t>购建时间</t>
  </si>
  <si>
    <t>数量（台、辆等）</t>
  </si>
  <si>
    <t>权属证号（车辆识别代码或车架号）</t>
  </si>
  <si>
    <t>残值收入</t>
  </si>
  <si>
    <t>AJ-D815MC</t>
  </si>
  <si>
    <t>SK200E</t>
  </si>
  <si>
    <t>HP8100</t>
  </si>
  <si>
    <t>金额：元</t>
    <phoneticPr fontId="1" type="noConversion"/>
  </si>
  <si>
    <t>账面原值</t>
    <phoneticPr fontId="1" type="noConversion"/>
  </si>
  <si>
    <t xml:space="preserve">        评估值</t>
    <phoneticPr fontId="1" type="noConversion"/>
  </si>
  <si>
    <t>评估值</t>
    <phoneticPr fontId="1" type="noConversion"/>
  </si>
  <si>
    <r>
      <rPr>
        <sz val="10"/>
        <rFont val="宋体"/>
        <family val="3"/>
        <charset val="134"/>
      </rPr>
      <t>填表日期：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月6日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</si>
</sst>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0.00_);[Red]\(0.00\)"/>
    <numFmt numFmtId="178" formatCode="0.00_ "/>
  </numFmts>
  <fonts count="28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8"/>
      <name val="黑体"/>
      <family val="3"/>
      <charset val="134"/>
    </font>
    <font>
      <sz val="10"/>
      <color indexed="8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1"/>
      <charset val="134"/>
    </font>
    <font>
      <sz val="1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43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1" fillId="0" borderId="0" xfId="0" applyNumberFormat="1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177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11" fillId="0" borderId="1" xfId="3" applyFont="1" applyBorder="1" applyAlignment="1" applyProtection="1">
      <alignment vertical="center"/>
    </xf>
    <xf numFmtId="49" fontId="2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9" fontId="2" fillId="2" borderId="1" xfId="0" applyNumberFormat="1" applyFont="1" applyFill="1" applyBorder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>
      <alignment vertical="center"/>
    </xf>
    <xf numFmtId="0" fontId="13" fillId="0" borderId="1" xfId="1" applyFont="1" applyFill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4" fillId="0" borderId="0" xfId="1" applyBorder="1">
      <alignment vertical="center"/>
    </xf>
    <xf numFmtId="0" fontId="14" fillId="0" borderId="0" xfId="1">
      <alignment vertical="center"/>
    </xf>
    <xf numFmtId="0" fontId="13" fillId="0" borderId="1" xfId="1" applyFont="1" applyFill="1" applyBorder="1">
      <alignment vertical="center"/>
    </xf>
    <xf numFmtId="0" fontId="13" fillId="0" borderId="0" xfId="1" applyFont="1" applyFill="1">
      <alignment vertical="center"/>
    </xf>
    <xf numFmtId="14" fontId="13" fillId="0" borderId="1" xfId="1" applyNumberFormat="1" applyFont="1" applyFill="1" applyBorder="1">
      <alignment vertical="center"/>
    </xf>
    <xf numFmtId="176" fontId="13" fillId="0" borderId="1" xfId="1" applyNumberFormat="1" applyFont="1" applyFill="1" applyBorder="1">
      <alignment vertical="center"/>
    </xf>
    <xf numFmtId="0" fontId="13" fillId="0" borderId="1" xfId="1" applyFont="1" applyFill="1" applyBorder="1" applyAlignment="1">
      <alignment horizontal="left" vertical="center"/>
    </xf>
    <xf numFmtId="0" fontId="14" fillId="0" borderId="1" xfId="1" applyFont="1" applyFill="1" applyBorder="1">
      <alignment vertical="center"/>
    </xf>
    <xf numFmtId="9" fontId="13" fillId="0" borderId="1" xfId="1" applyNumberFormat="1" applyFont="1" applyFill="1" applyBorder="1">
      <alignment vertical="center"/>
    </xf>
    <xf numFmtId="4" fontId="13" fillId="0" borderId="1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13" fillId="0" borderId="0" xfId="1" applyFont="1" applyFill="1" applyBorder="1">
      <alignment vertical="center"/>
    </xf>
    <xf numFmtId="0" fontId="13" fillId="0" borderId="0" xfId="1" applyFont="1" applyFill="1" applyBorder="1" applyAlignment="1">
      <alignment horizontal="center" vertical="center"/>
    </xf>
    <xf numFmtId="176" fontId="13" fillId="0" borderId="0" xfId="1" applyNumberFormat="1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3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0" fontId="1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3" fontId="13" fillId="0" borderId="1" xfId="1" applyNumberFormat="1" applyFont="1" applyFill="1" applyBorder="1" applyAlignment="1">
      <alignment horizontal="center" vertical="center"/>
    </xf>
    <xf numFmtId="43" fontId="13" fillId="0" borderId="1" xfId="1" applyNumberFormat="1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20" fillId="0" borderId="0" xfId="0" applyNumberFormat="1" applyFont="1" applyAlignment="1">
      <alignment vertical="center"/>
    </xf>
    <xf numFmtId="43" fontId="2" fillId="2" borderId="0" xfId="0" applyNumberFormat="1" applyFont="1" applyFill="1" applyAlignment="1">
      <alignment horizontal="right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left" vertical="center"/>
    </xf>
    <xf numFmtId="43" fontId="2" fillId="2" borderId="1" xfId="0" applyNumberFormat="1" applyFont="1" applyFill="1" applyBorder="1" applyAlignment="1">
      <alignment horizontal="right" vertical="center"/>
    </xf>
    <xf numFmtId="43" fontId="0" fillId="0" borderId="0" xfId="0" applyNumberFormat="1">
      <alignment vertical="center"/>
    </xf>
    <xf numFmtId="49" fontId="19" fillId="0" borderId="1" xfId="0" applyNumberFormat="1" applyFont="1" applyBorder="1" applyAlignment="1">
      <alignment horizontal="center" vertical="center" wrapText="1"/>
    </xf>
    <xf numFmtId="43" fontId="19" fillId="2" borderId="1" xfId="5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3" fontId="22" fillId="2" borderId="1" xfId="5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3" fontId="23" fillId="3" borderId="1" xfId="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6" applyFont="1" applyBorder="1" applyAlignment="1" applyProtection="1">
      <alignment horizontal="center" vertical="center"/>
    </xf>
    <xf numFmtId="43" fontId="2" fillId="0" borderId="1" xfId="5" applyFont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3" fontId="2" fillId="0" borderId="1" xfId="0" applyNumberFormat="1" applyFont="1" applyFill="1" applyBorder="1" applyAlignment="1">
      <alignment vertical="center"/>
    </xf>
    <xf numFmtId="43" fontId="2" fillId="0" borderId="1" xfId="5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6" fillId="0" borderId="1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43" fontId="2" fillId="0" borderId="14" xfId="5" applyFont="1" applyBorder="1" applyAlignment="1">
      <alignment horizontal="right" vertical="center"/>
    </xf>
    <xf numFmtId="43" fontId="0" fillId="0" borderId="0" xfId="5" applyFont="1">
      <alignment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7">
      <alignment vertical="center"/>
    </xf>
    <xf numFmtId="0" fontId="2" fillId="0" borderId="0" xfId="7" applyFont="1">
      <alignment vertical="center"/>
    </xf>
    <xf numFmtId="0" fontId="2" fillId="0" borderId="0" xfId="7" applyFont="1" applyAlignment="1">
      <alignment horizontal="right" vertical="center"/>
    </xf>
    <xf numFmtId="0" fontId="2" fillId="0" borderId="0" xfId="7" applyFont="1" applyAlignment="1">
      <alignment horizontal="left" vertical="center"/>
    </xf>
    <xf numFmtId="0" fontId="2" fillId="0" borderId="1" xfId="7" applyFont="1" applyBorder="1">
      <alignment vertical="center"/>
    </xf>
    <xf numFmtId="0" fontId="6" fillId="0" borderId="0" xfId="7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0" fontId="2" fillId="0" borderId="1" xfId="7" applyFont="1" applyBorder="1" applyAlignment="1">
      <alignment horizontal="left" vertical="center"/>
    </xf>
    <xf numFmtId="49" fontId="19" fillId="0" borderId="1" xfId="7" applyNumberFormat="1" applyFont="1" applyBorder="1" applyAlignment="1">
      <alignment horizontal="center" vertical="center" wrapText="1"/>
    </xf>
    <xf numFmtId="43" fontId="19" fillId="2" borderId="1" xfId="8" applyFont="1" applyFill="1" applyBorder="1" applyAlignment="1">
      <alignment horizontal="center" vertical="center" wrapText="1"/>
    </xf>
    <xf numFmtId="43" fontId="2" fillId="0" borderId="1" xfId="8" applyFont="1" applyFill="1" applyBorder="1" applyAlignment="1">
      <alignment horizontal="right" vertical="center"/>
    </xf>
    <xf numFmtId="176" fontId="2" fillId="0" borderId="1" xfId="7" applyNumberFormat="1" applyFont="1" applyBorder="1">
      <alignment vertical="center"/>
    </xf>
    <xf numFmtId="176" fontId="2" fillId="0" borderId="1" xfId="7" applyNumberFormat="1" applyFont="1" applyBorder="1" applyAlignment="1">
      <alignment horizontal="right" vertical="center"/>
    </xf>
    <xf numFmtId="9" fontId="2" fillId="0" borderId="1" xfId="7" applyNumberFormat="1" applyFont="1" applyBorder="1">
      <alignment vertical="center"/>
    </xf>
    <xf numFmtId="4" fontId="2" fillId="0" borderId="1" xfId="7" applyNumberFormat="1" applyFont="1" applyBorder="1" applyAlignment="1">
      <alignment horizontal="right" vertical="center"/>
    </xf>
    <xf numFmtId="4" fontId="2" fillId="0" borderId="1" xfId="7" applyNumberFormat="1" applyFont="1" applyBorder="1">
      <alignment vertical="center"/>
    </xf>
    <xf numFmtId="49" fontId="19" fillId="2" borderId="1" xfId="7" applyNumberFormat="1" applyFont="1" applyFill="1" applyBorder="1" applyAlignment="1">
      <alignment horizontal="center" vertical="center" wrapText="1"/>
    </xf>
    <xf numFmtId="4" fontId="2" fillId="0" borderId="7" xfId="7" applyNumberFormat="1" applyFont="1" applyBorder="1">
      <alignment vertical="center"/>
    </xf>
    <xf numFmtId="0" fontId="2" fillId="0" borderId="1" xfId="7" applyFont="1" applyBorder="1" applyAlignment="1">
      <alignment horizontal="left" vertical="center" wrapText="1"/>
    </xf>
    <xf numFmtId="49" fontId="22" fillId="0" borderId="1" xfId="7" applyNumberFormat="1" applyFont="1" applyBorder="1" applyAlignment="1">
      <alignment horizontal="center" vertical="center" wrapText="1"/>
    </xf>
    <xf numFmtId="43" fontId="22" fillId="2" borderId="1" xfId="8" applyFont="1" applyFill="1" applyBorder="1" applyAlignment="1">
      <alignment horizontal="center" vertical="center" wrapText="1"/>
    </xf>
    <xf numFmtId="0" fontId="25" fillId="0" borderId="1" xfId="7" applyFont="1" applyBorder="1" applyAlignment="1">
      <alignment horizontal="left" vertical="center"/>
    </xf>
    <xf numFmtId="43" fontId="25" fillId="0" borderId="1" xfId="8" applyFont="1" applyFill="1" applyBorder="1" applyAlignment="1">
      <alignment horizontal="right" vertical="center"/>
    </xf>
    <xf numFmtId="176" fontId="25" fillId="0" borderId="1" xfId="7" applyNumberFormat="1" applyFont="1" applyBorder="1">
      <alignment vertical="center"/>
    </xf>
    <xf numFmtId="176" fontId="25" fillId="0" borderId="1" xfId="7" applyNumberFormat="1" applyFont="1" applyBorder="1" applyAlignment="1">
      <alignment horizontal="right" vertical="center"/>
    </xf>
    <xf numFmtId="9" fontId="25" fillId="0" borderId="1" xfId="7" applyNumberFormat="1" applyFont="1" applyBorder="1">
      <alignment vertical="center"/>
    </xf>
    <xf numFmtId="4" fontId="25" fillId="0" borderId="1" xfId="7" applyNumberFormat="1" applyFont="1" applyBorder="1" applyAlignment="1">
      <alignment horizontal="right" vertical="center"/>
    </xf>
    <xf numFmtId="4" fontId="25" fillId="0" borderId="1" xfId="7" applyNumberFormat="1" applyFont="1" applyBorder="1">
      <alignment vertical="center"/>
    </xf>
    <xf numFmtId="0" fontId="25" fillId="0" borderId="1" xfId="7" applyFont="1" applyBorder="1" applyAlignment="1">
      <alignment horizontal="center" vertical="center"/>
    </xf>
    <xf numFmtId="176" fontId="24" fillId="0" borderId="1" xfId="7" applyNumberFormat="1" applyFont="1" applyBorder="1">
      <alignment vertical="center"/>
    </xf>
    <xf numFmtId="176" fontId="24" fillId="0" borderId="1" xfId="7" applyNumberFormat="1" applyFont="1" applyBorder="1" applyAlignment="1">
      <alignment horizontal="right" vertical="center"/>
    </xf>
    <xf numFmtId="9" fontId="24" fillId="0" borderId="1" xfId="7" applyNumberFormat="1" applyFont="1" applyBorder="1">
      <alignment vertical="center"/>
    </xf>
    <xf numFmtId="4" fontId="24" fillId="0" borderId="1" xfId="7" applyNumberFormat="1" applyFont="1" applyBorder="1" applyAlignment="1">
      <alignment horizontal="right" vertical="center"/>
    </xf>
    <xf numFmtId="0" fontId="24" fillId="0" borderId="1" xfId="7" applyFont="1" applyBorder="1" applyAlignment="1">
      <alignment horizontal="left" vertical="center"/>
    </xf>
    <xf numFmtId="0" fontId="23" fillId="0" borderId="1" xfId="7" applyFont="1" applyBorder="1" applyAlignment="1">
      <alignment horizontal="center" vertical="center" wrapText="1"/>
    </xf>
    <xf numFmtId="43" fontId="23" fillId="3" borderId="1" xfId="8" applyFont="1" applyFill="1" applyBorder="1" applyAlignment="1">
      <alignment horizontal="center" vertical="center" wrapText="1"/>
    </xf>
    <xf numFmtId="0" fontId="6" fillId="0" borderId="1" xfId="7" applyBorder="1">
      <alignment vertical="center"/>
    </xf>
    <xf numFmtId="43" fontId="2" fillId="0" borderId="1" xfId="8" applyFont="1" applyBorder="1" applyAlignment="1" applyProtection="1">
      <alignment horizontal="center" vertical="center" wrapText="1"/>
    </xf>
    <xf numFmtId="0" fontId="2" fillId="0" borderId="1" xfId="7" applyFont="1" applyBorder="1" applyAlignment="1">
      <alignment horizontal="right" vertical="center"/>
    </xf>
    <xf numFmtId="43" fontId="2" fillId="0" borderId="1" xfId="7" applyNumberFormat="1" applyFont="1" applyBorder="1" applyAlignment="1">
      <alignment horizontal="center" vertical="center"/>
    </xf>
    <xf numFmtId="0" fontId="2" fillId="0" borderId="0" xfId="7" applyFont="1" applyAlignment="1">
      <alignment horizontal="center" vertical="center"/>
    </xf>
    <xf numFmtId="43" fontId="2" fillId="0" borderId="0" xfId="8" applyFont="1" applyFill="1" applyBorder="1" applyAlignment="1">
      <alignment horizontal="center" vertical="center"/>
    </xf>
    <xf numFmtId="43" fontId="2" fillId="0" borderId="0" xfId="7" applyNumberFormat="1" applyFont="1" applyAlignment="1">
      <alignment horizontal="right" vertical="center"/>
    </xf>
    <xf numFmtId="4" fontId="2" fillId="0" borderId="0" xfId="7" applyNumberFormat="1" applyFont="1">
      <alignment vertical="center"/>
    </xf>
    <xf numFmtId="4" fontId="2" fillId="0" borderId="0" xfId="7" applyNumberFormat="1" applyFont="1" applyAlignment="1">
      <alignment horizontal="right" vertical="center"/>
    </xf>
    <xf numFmtId="49" fontId="3" fillId="0" borderId="0" xfId="7" applyNumberFormat="1" applyFont="1">
      <alignment vertical="center"/>
    </xf>
    <xf numFmtId="0" fontId="3" fillId="0" borderId="0" xfId="7" applyFont="1">
      <alignment vertical="center"/>
    </xf>
    <xf numFmtId="43" fontId="3" fillId="0" borderId="0" xfId="8" applyFont="1" applyAlignment="1">
      <alignment vertical="center"/>
    </xf>
    <xf numFmtId="0" fontId="3" fillId="0" borderId="0" xfId="7" applyFont="1" applyAlignment="1">
      <alignment horizontal="right" vertical="center"/>
    </xf>
    <xf numFmtId="43" fontId="3" fillId="0" borderId="0" xfId="7" applyNumberFormat="1" applyFont="1">
      <alignment vertical="center"/>
    </xf>
    <xf numFmtId="49" fontId="20" fillId="0" borderId="0" xfId="7" applyNumberFormat="1" applyFont="1">
      <alignment vertical="center"/>
    </xf>
    <xf numFmtId="43" fontId="2" fillId="0" borderId="0" xfId="8" applyFont="1" applyFill="1" applyAlignment="1">
      <alignment horizontal="center" vertical="center"/>
    </xf>
    <xf numFmtId="0" fontId="6" fillId="0" borderId="0" xfId="7" applyAlignment="1">
      <alignment horizontal="left" vertical="center"/>
    </xf>
    <xf numFmtId="43" fontId="0" fillId="0" borderId="0" xfId="8" applyFont="1" applyFill="1" applyAlignment="1">
      <alignment horizontal="center" vertical="center"/>
    </xf>
    <xf numFmtId="0" fontId="6" fillId="0" borderId="0" xfId="7" applyAlignment="1">
      <alignment horizontal="right" vertical="center"/>
    </xf>
    <xf numFmtId="43" fontId="6" fillId="0" borderId="0" xfId="7" applyNumberForma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31" fontId="6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11" xfId="7" applyFont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center"/>
    </xf>
    <xf numFmtId="0" fontId="2" fillId="0" borderId="2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/>
    </xf>
    <xf numFmtId="0" fontId="6" fillId="0" borderId="0" xfId="7" applyAlignment="1">
      <alignment horizontal="center" vertical="center"/>
    </xf>
    <xf numFmtId="31" fontId="6" fillId="0" borderId="0" xfId="7" applyNumberFormat="1" applyAlignment="1">
      <alignment horizontal="center" vertical="center"/>
    </xf>
    <xf numFmtId="0" fontId="2" fillId="0" borderId="5" xfId="7" applyFont="1" applyBorder="1" applyAlignment="1">
      <alignment horizontal="left" vertical="center"/>
    </xf>
    <xf numFmtId="43" fontId="2" fillId="0" borderId="1" xfId="8" applyFont="1" applyFill="1" applyBorder="1" applyAlignment="1">
      <alignment horizontal="center" vertical="center"/>
    </xf>
    <xf numFmtId="43" fontId="2" fillId="0" borderId="15" xfId="5" applyFont="1" applyBorder="1" applyAlignment="1">
      <alignment horizontal="center" vertical="center"/>
    </xf>
    <xf numFmtId="43" fontId="2" fillId="0" borderId="16" xfId="5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5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31" fontId="6" fillId="2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0" borderId="5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31" fontId="17" fillId="0" borderId="0" xfId="1" applyNumberFormat="1" applyFont="1" applyFill="1" applyAlignment="1">
      <alignment horizontal="center" vertical="center"/>
    </xf>
    <xf numFmtId="31" fontId="14" fillId="0" borderId="0" xfId="1" applyNumberFormat="1" applyFont="1" applyFill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9">
    <cellStyle name="常规" xfId="0" builtinId="0"/>
    <cellStyle name="常规 2" xfId="1" xr:uid="{00000000-0005-0000-0000-000001000000}"/>
    <cellStyle name="常规 2 2" xfId="7" xr:uid="{98A5D279-80A5-4401-BBED-D85C2B54FCB6}"/>
    <cellStyle name="常规 3" xfId="2" xr:uid="{00000000-0005-0000-0000-000002000000}"/>
    <cellStyle name="常规_Sheet1" xfId="6" xr:uid="{77450C78-4820-4EBF-A24A-9DDA3AD3F88A}"/>
    <cellStyle name="超链接" xfId="3" builtinId="8"/>
    <cellStyle name="超链接 2" xfId="4" xr:uid="{00000000-0005-0000-0000-000004000000}"/>
    <cellStyle name="千位分隔" xfId="5" builtinId="3"/>
    <cellStyle name="千位分隔 2" xfId="8" xr:uid="{3127BF63-9186-44E4-AC70-5BA217D815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G9" sqref="G9"/>
    </sheetView>
  </sheetViews>
  <sheetFormatPr defaultColWidth="9" defaultRowHeight="15"/>
  <cols>
    <col min="1" max="1" width="4.6640625" style="14" bestFit="1" customWidth="1"/>
    <col min="2" max="2" width="25.58203125" style="14" customWidth="1"/>
    <col min="3" max="3" width="16.58203125" style="14" customWidth="1"/>
    <col min="4" max="4" width="13.5" style="14" customWidth="1"/>
    <col min="5" max="5" width="15.4140625" style="14" customWidth="1"/>
    <col min="6" max="6" width="7.9140625" style="14" customWidth="1"/>
    <col min="7" max="7" width="13" style="14" customWidth="1"/>
    <col min="8" max="16384" width="9" style="14"/>
  </cols>
  <sheetData>
    <row r="1" spans="1:7" ht="23">
      <c r="A1" s="189" t="s">
        <v>20</v>
      </c>
      <c r="B1" s="189"/>
      <c r="C1" s="189"/>
      <c r="D1" s="189"/>
      <c r="E1" s="189"/>
      <c r="F1" s="189"/>
      <c r="G1" s="189"/>
    </row>
    <row r="2" spans="1:7">
      <c r="A2" s="190" t="s">
        <v>122</v>
      </c>
      <c r="B2" s="191"/>
      <c r="C2" s="191"/>
      <c r="D2" s="191"/>
      <c r="E2" s="191"/>
      <c r="F2" s="191"/>
      <c r="G2" s="191"/>
    </row>
    <row r="3" spans="1:7">
      <c r="A3" s="15"/>
      <c r="B3" s="15"/>
      <c r="C3" s="15"/>
      <c r="D3" s="15"/>
      <c r="E3" s="16"/>
      <c r="F3" s="16"/>
      <c r="G3" s="16"/>
    </row>
    <row r="4" spans="1:7">
      <c r="A4" s="198" t="s">
        <v>120</v>
      </c>
      <c r="B4" s="198"/>
      <c r="C4" s="198"/>
      <c r="D4" s="198"/>
      <c r="E4" s="1"/>
      <c r="F4" s="1"/>
      <c r="G4" s="1"/>
    </row>
    <row r="5" spans="1:7">
      <c r="A5" s="192" t="s">
        <v>21</v>
      </c>
      <c r="B5" s="192" t="s">
        <v>22</v>
      </c>
      <c r="C5" s="194" t="s">
        <v>119</v>
      </c>
      <c r="D5" s="195"/>
      <c r="E5" s="196" t="s">
        <v>23</v>
      </c>
      <c r="F5" s="197"/>
      <c r="G5" s="195"/>
    </row>
    <row r="6" spans="1:7">
      <c r="A6" s="193"/>
      <c r="B6" s="193"/>
      <c r="C6" s="3" t="s">
        <v>5</v>
      </c>
      <c r="D6" s="3" t="s">
        <v>6</v>
      </c>
      <c r="E6" s="3" t="s">
        <v>5</v>
      </c>
      <c r="F6" s="8" t="s">
        <v>24</v>
      </c>
      <c r="G6" s="3" t="s">
        <v>6</v>
      </c>
    </row>
    <row r="7" spans="1:7">
      <c r="A7" s="17"/>
      <c r="B7" s="17" t="s">
        <v>25</v>
      </c>
      <c r="C7" s="2" t="e">
        <f t="shared" ref="C7:F7" si="0">SUM(C8:C12)</f>
        <v>#REF!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 t="e">
        <f>G8+G9+G11</f>
        <v>#REF!</v>
      </c>
    </row>
    <row r="8" spans="1:7">
      <c r="A8" s="17" t="s">
        <v>29</v>
      </c>
      <c r="B8" s="19" t="s">
        <v>32</v>
      </c>
      <c r="C8" s="2" t="e">
        <f>#REF!</f>
        <v>#REF!</v>
      </c>
      <c r="D8" s="2"/>
      <c r="E8" s="2"/>
      <c r="F8" s="2"/>
      <c r="G8" s="2" t="e">
        <f>+#REF!</f>
        <v>#REF!</v>
      </c>
    </row>
    <row r="9" spans="1:7">
      <c r="A9" s="17" t="s">
        <v>44</v>
      </c>
      <c r="B9" s="19" t="s">
        <v>115</v>
      </c>
      <c r="C9" s="2"/>
      <c r="D9" s="2"/>
      <c r="E9" s="2"/>
      <c r="F9" s="2"/>
      <c r="G9" s="2"/>
    </row>
    <row r="10" spans="1:7" hidden="1">
      <c r="A10" s="17" t="s">
        <v>66</v>
      </c>
      <c r="B10" s="17" t="s">
        <v>42</v>
      </c>
      <c r="C10" s="2"/>
      <c r="D10" s="2"/>
      <c r="E10" s="2"/>
      <c r="F10" s="2"/>
      <c r="G10" s="2">
        <f>'1-3实验设备'!P13</f>
        <v>3100</v>
      </c>
    </row>
    <row r="11" spans="1:7">
      <c r="A11" s="17"/>
      <c r="B11" s="18"/>
      <c r="C11" s="2"/>
      <c r="D11" s="2"/>
      <c r="E11" s="2"/>
      <c r="F11" s="2"/>
      <c r="G11" s="2"/>
    </row>
    <row r="12" spans="1:7">
      <c r="A12" s="17"/>
      <c r="B12" s="18"/>
      <c r="C12" s="2"/>
      <c r="D12" s="2"/>
      <c r="E12" s="2"/>
      <c r="F12" s="2"/>
      <c r="G12" s="2"/>
    </row>
    <row r="13" spans="1:7">
      <c r="A13" s="17"/>
      <c r="B13" s="18"/>
      <c r="C13" s="2"/>
      <c r="D13" s="2"/>
      <c r="E13" s="2"/>
      <c r="F13" s="2"/>
      <c r="G13" s="2"/>
    </row>
    <row r="14" spans="1:7">
      <c r="A14" s="17"/>
      <c r="B14" s="17"/>
      <c r="C14" s="2"/>
      <c r="D14" s="2"/>
      <c r="E14" s="2"/>
      <c r="F14" s="2"/>
      <c r="G14" s="2"/>
    </row>
    <row r="15" spans="1:7">
      <c r="A15" s="17"/>
      <c r="B15" s="3" t="s">
        <v>26</v>
      </c>
      <c r="C15" s="2" t="e">
        <f>C7</f>
        <v>#REF!</v>
      </c>
      <c r="D15" s="2">
        <f>D7</f>
        <v>0</v>
      </c>
      <c r="E15" s="2">
        <f>E7</f>
        <v>0</v>
      </c>
      <c r="F15" s="2"/>
      <c r="G15" s="2" t="e">
        <f>G7</f>
        <v>#REF!</v>
      </c>
    </row>
    <row r="16" spans="1:7">
      <c r="A16" s="17"/>
      <c r="B16" s="3" t="s">
        <v>27</v>
      </c>
      <c r="C16" s="2"/>
      <c r="D16" s="2"/>
      <c r="E16" s="2"/>
      <c r="F16" s="2"/>
      <c r="G16" s="2">
        <v>0</v>
      </c>
    </row>
    <row r="17" spans="1:7">
      <c r="A17" s="17"/>
      <c r="B17" s="3" t="s">
        <v>28</v>
      </c>
      <c r="C17" s="2" t="e">
        <f>C15-C16</f>
        <v>#REF!</v>
      </c>
      <c r="D17" s="2">
        <f t="shared" ref="D17:E17" si="1">D15-D16</f>
        <v>0</v>
      </c>
      <c r="E17" s="2">
        <f t="shared" si="1"/>
        <v>0</v>
      </c>
      <c r="F17" s="2"/>
      <c r="G17" s="2" t="e">
        <f>G15-G16</f>
        <v>#REF!</v>
      </c>
    </row>
    <row r="18" spans="1:7">
      <c r="A18" s="20" t="s">
        <v>30</v>
      </c>
      <c r="B18" s="1"/>
      <c r="C18" s="1"/>
      <c r="D18" s="1"/>
      <c r="E18" s="21" t="s">
        <v>31</v>
      </c>
      <c r="F18" s="21"/>
      <c r="G18" s="1"/>
    </row>
    <row r="19" spans="1:7">
      <c r="A19" s="93" t="s">
        <v>121</v>
      </c>
      <c r="B19" s="1"/>
      <c r="C19" s="1"/>
      <c r="D19" s="1"/>
      <c r="E19" s="1"/>
      <c r="F19" s="1"/>
      <c r="G19" s="4"/>
    </row>
  </sheetData>
  <mergeCells count="7">
    <mergeCell ref="A1:G1"/>
    <mergeCell ref="A2:G2"/>
    <mergeCell ref="A5:A6"/>
    <mergeCell ref="B5:B6"/>
    <mergeCell ref="C5:D5"/>
    <mergeCell ref="E5:G5"/>
    <mergeCell ref="A4:D4"/>
  </mergeCells>
  <phoneticPr fontId="8" type="noConversion"/>
  <hyperlinks>
    <hyperlink ref="B8" location="机器设备!A1" display="固定资产-机器设备" xr:uid="{00000000-0004-0000-0000-000000000000}"/>
  </hyperlinks>
  <pageMargins left="0.44" right="0.3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DE0D-7699-4A1A-BFD6-E4465BE3513F}">
  <sheetPr>
    <pageSetUpPr fitToPage="1"/>
  </sheetPr>
  <dimension ref="A1:Q55"/>
  <sheetViews>
    <sheetView tabSelected="1" view="pageBreakPreview" topLeftCell="B1" zoomScale="85" zoomScaleNormal="100" zoomScaleSheetLayoutView="85" workbookViewId="0">
      <pane ySplit="5" topLeftCell="A6" activePane="bottomLeft" state="frozen"/>
      <selection activeCell="B1" sqref="B1"/>
      <selection pane="bottomLeft" activeCell="B1" sqref="A1:XFD1048576"/>
    </sheetView>
  </sheetViews>
  <sheetFormatPr defaultColWidth="9" defaultRowHeight="15"/>
  <cols>
    <col min="1" max="1" width="4.5" style="132" hidden="1" customWidth="1"/>
    <col min="2" max="2" width="4.5" style="132" customWidth="1"/>
    <col min="3" max="3" width="24.1640625" style="185" bestFit="1" customWidth="1"/>
    <col min="4" max="4" width="7.83203125" style="185" hidden="1" customWidth="1"/>
    <col min="5" max="5" width="9.33203125" style="185" hidden="1" customWidth="1"/>
    <col min="6" max="6" width="19.25" style="132" customWidth="1"/>
    <col min="7" max="7" width="7.83203125" style="186" bestFit="1" customWidth="1"/>
    <col min="8" max="8" width="15.83203125" style="187" customWidth="1"/>
    <col min="9" max="9" width="19.25" style="188" customWidth="1"/>
    <col min="10" max="10" width="5.33203125" style="132" hidden="1" customWidth="1"/>
    <col min="11" max="11" width="13.08203125" style="132" hidden="1" customWidth="1"/>
    <col min="12" max="12" width="6.1640625" style="132" hidden="1" customWidth="1"/>
    <col min="13" max="13" width="5.33203125" style="187" hidden="1" customWidth="1"/>
    <col min="14" max="14" width="13.9140625" style="187" customWidth="1"/>
    <col min="15" max="15" width="4.5" style="132" hidden="1" customWidth="1"/>
    <col min="16" max="16" width="16.1640625" style="185" hidden="1" customWidth="1"/>
    <col min="17" max="17" width="14.5" style="132" customWidth="1"/>
    <col min="18" max="18" width="4.4140625" style="132" customWidth="1"/>
    <col min="19" max="16384" width="9" style="132"/>
  </cols>
  <sheetData>
    <row r="1" spans="2:17">
      <c r="B1" s="208" t="s">
        <v>146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2:17">
      <c r="B2" s="209" t="s">
        <v>152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2:17">
      <c r="B3" s="210" t="s">
        <v>151</v>
      </c>
      <c r="C3" s="210"/>
      <c r="D3" s="210"/>
      <c r="E3" s="210"/>
      <c r="F3" s="210"/>
      <c r="G3" s="210"/>
      <c r="H3" s="210"/>
      <c r="I3" s="210"/>
      <c r="J3" s="133"/>
      <c r="K3" s="133"/>
      <c r="L3" s="133"/>
      <c r="M3" s="134"/>
      <c r="N3" s="133"/>
      <c r="O3" s="133"/>
      <c r="P3" s="135"/>
      <c r="Q3" s="134" t="s">
        <v>204</v>
      </c>
    </row>
    <row r="4" spans="2:17" s="137" customFormat="1" ht="30.75" customHeight="1">
      <c r="B4" s="205" t="s">
        <v>34</v>
      </c>
      <c r="C4" s="203" t="s">
        <v>8</v>
      </c>
      <c r="D4" s="203" t="s">
        <v>13</v>
      </c>
      <c r="E4" s="203" t="s">
        <v>9</v>
      </c>
      <c r="F4" s="203" t="s">
        <v>10</v>
      </c>
      <c r="G4" s="211" t="s">
        <v>11</v>
      </c>
      <c r="H4" s="211" t="s">
        <v>17</v>
      </c>
      <c r="I4" s="199" t="s">
        <v>205</v>
      </c>
      <c r="J4" s="200"/>
      <c r="K4" s="136" t="s">
        <v>206</v>
      </c>
      <c r="L4" s="136"/>
      <c r="M4" s="136"/>
      <c r="N4" s="203" t="s">
        <v>207</v>
      </c>
      <c r="O4" s="205" t="s">
        <v>4</v>
      </c>
      <c r="P4" s="207" t="s">
        <v>14</v>
      </c>
      <c r="Q4" s="207" t="s">
        <v>15</v>
      </c>
    </row>
    <row r="5" spans="2:17" s="137" customFormat="1" ht="30.75" customHeight="1">
      <c r="B5" s="206"/>
      <c r="C5" s="204"/>
      <c r="D5" s="204"/>
      <c r="E5" s="204"/>
      <c r="F5" s="204"/>
      <c r="G5" s="211"/>
      <c r="H5" s="211"/>
      <c r="I5" s="201"/>
      <c r="J5" s="202"/>
      <c r="K5" s="138" t="s">
        <v>5</v>
      </c>
      <c r="L5" s="139" t="s">
        <v>7</v>
      </c>
      <c r="M5" s="138" t="s">
        <v>17</v>
      </c>
      <c r="N5" s="204"/>
      <c r="O5" s="206"/>
      <c r="P5" s="207"/>
      <c r="Q5" s="207"/>
    </row>
    <row r="6" spans="2:17">
      <c r="B6" s="138">
        <v>1</v>
      </c>
      <c r="C6" s="140" t="s">
        <v>154</v>
      </c>
      <c r="D6" s="140"/>
      <c r="E6" s="140" t="s">
        <v>155</v>
      </c>
      <c r="F6" s="141">
        <v>20071201</v>
      </c>
      <c r="G6" s="142">
        <v>1</v>
      </c>
      <c r="H6" s="143">
        <v>380</v>
      </c>
      <c r="I6" s="144">
        <v>380</v>
      </c>
      <c r="J6" s="144"/>
      <c r="K6" s="145"/>
      <c r="L6" s="146"/>
      <c r="M6" s="147"/>
      <c r="N6" s="148">
        <v>20</v>
      </c>
      <c r="O6" s="144"/>
      <c r="P6" s="140"/>
      <c r="Q6" s="148"/>
    </row>
    <row r="7" spans="2:17">
      <c r="B7" s="138">
        <v>2</v>
      </c>
      <c r="C7" s="140" t="s">
        <v>156</v>
      </c>
      <c r="D7" s="140"/>
      <c r="E7" s="140" t="s">
        <v>155</v>
      </c>
      <c r="F7" s="149">
        <v>20070101</v>
      </c>
      <c r="G7" s="142">
        <v>1</v>
      </c>
      <c r="H7" s="143">
        <v>1300</v>
      </c>
      <c r="I7" s="144">
        <v>1300</v>
      </c>
      <c r="J7" s="144"/>
      <c r="K7" s="145"/>
      <c r="L7" s="146"/>
      <c r="M7" s="147"/>
      <c r="N7" s="148">
        <v>30</v>
      </c>
      <c r="O7" s="144"/>
      <c r="P7" s="140"/>
      <c r="Q7" s="148"/>
    </row>
    <row r="8" spans="2:17">
      <c r="B8" s="138">
        <v>3</v>
      </c>
      <c r="C8" s="140" t="s">
        <v>157</v>
      </c>
      <c r="D8" s="140"/>
      <c r="E8" s="140" t="s">
        <v>158</v>
      </c>
      <c r="F8" s="141">
        <v>20071101</v>
      </c>
      <c r="G8" s="142">
        <v>2</v>
      </c>
      <c r="H8" s="143">
        <v>480</v>
      </c>
      <c r="I8" s="144">
        <v>960</v>
      </c>
      <c r="J8" s="144"/>
      <c r="K8" s="145"/>
      <c r="L8" s="146"/>
      <c r="M8" s="147"/>
      <c r="N8" s="148">
        <v>40</v>
      </c>
      <c r="O8" s="144"/>
      <c r="P8" s="140"/>
      <c r="Q8" s="148"/>
    </row>
    <row r="9" spans="2:17">
      <c r="B9" s="138">
        <v>4</v>
      </c>
      <c r="C9" s="140" t="s">
        <v>159</v>
      </c>
      <c r="D9" s="140"/>
      <c r="E9" s="140" t="s">
        <v>158</v>
      </c>
      <c r="F9" s="141">
        <v>20070201</v>
      </c>
      <c r="G9" s="142">
        <v>1</v>
      </c>
      <c r="H9" s="143">
        <v>460</v>
      </c>
      <c r="I9" s="144">
        <v>460</v>
      </c>
      <c r="J9" s="144"/>
      <c r="K9" s="145"/>
      <c r="L9" s="146"/>
      <c r="M9" s="147"/>
      <c r="N9" s="150">
        <v>10</v>
      </c>
      <c r="O9" s="144"/>
      <c r="P9" s="140"/>
      <c r="Q9" s="148"/>
    </row>
    <row r="10" spans="2:17">
      <c r="B10" s="138">
        <v>5</v>
      </c>
      <c r="C10" s="140" t="s">
        <v>160</v>
      </c>
      <c r="D10" s="140"/>
      <c r="E10" s="140" t="s">
        <v>158</v>
      </c>
      <c r="F10" s="141">
        <v>20070301</v>
      </c>
      <c r="G10" s="142">
        <v>1</v>
      </c>
      <c r="H10" s="143">
        <v>930</v>
      </c>
      <c r="I10" s="144">
        <v>930</v>
      </c>
      <c r="J10" s="144"/>
      <c r="K10" s="145"/>
      <c r="L10" s="146"/>
      <c r="M10" s="147"/>
      <c r="N10" s="148">
        <v>20</v>
      </c>
      <c r="O10" s="144"/>
      <c r="P10" s="140"/>
      <c r="Q10" s="138"/>
    </row>
    <row r="11" spans="2:17">
      <c r="B11" s="138">
        <v>6</v>
      </c>
      <c r="C11" s="140" t="s">
        <v>161</v>
      </c>
      <c r="D11" s="140"/>
      <c r="E11" s="151" t="s">
        <v>158</v>
      </c>
      <c r="F11" s="141">
        <v>20071101</v>
      </c>
      <c r="G11" s="142">
        <v>2</v>
      </c>
      <c r="H11" s="143">
        <v>250</v>
      </c>
      <c r="I11" s="144">
        <v>500</v>
      </c>
      <c r="J11" s="144"/>
      <c r="K11" s="145"/>
      <c r="L11" s="146"/>
      <c r="M11" s="147"/>
      <c r="N11" s="148">
        <v>20</v>
      </c>
      <c r="O11" s="144"/>
      <c r="P11" s="140"/>
      <c r="Q11" s="138"/>
    </row>
    <row r="12" spans="2:17">
      <c r="B12" s="138">
        <v>7</v>
      </c>
      <c r="C12" s="140" t="s">
        <v>162</v>
      </c>
      <c r="D12" s="140"/>
      <c r="E12" s="140" t="s">
        <v>158</v>
      </c>
      <c r="F12" s="141">
        <v>20071101</v>
      </c>
      <c r="G12" s="142">
        <v>1</v>
      </c>
      <c r="H12" s="143">
        <v>500</v>
      </c>
      <c r="I12" s="144">
        <v>500</v>
      </c>
      <c r="J12" s="144"/>
      <c r="K12" s="145"/>
      <c r="L12" s="146"/>
      <c r="M12" s="147"/>
      <c r="N12" s="148">
        <v>20</v>
      </c>
      <c r="O12" s="144"/>
      <c r="P12" s="140"/>
      <c r="Q12" s="138"/>
    </row>
    <row r="13" spans="2:17">
      <c r="B13" s="138">
        <v>8</v>
      </c>
      <c r="C13" s="140" t="s">
        <v>163</v>
      </c>
      <c r="D13" s="140"/>
      <c r="E13" s="140" t="s">
        <v>158</v>
      </c>
      <c r="F13" s="141">
        <v>20071101</v>
      </c>
      <c r="G13" s="142">
        <v>1</v>
      </c>
      <c r="H13" s="143">
        <v>1400</v>
      </c>
      <c r="I13" s="144">
        <v>1400</v>
      </c>
      <c r="J13" s="144"/>
      <c r="K13" s="145"/>
      <c r="L13" s="146"/>
      <c r="M13" s="147"/>
      <c r="N13" s="148">
        <v>30</v>
      </c>
      <c r="O13" s="144"/>
      <c r="P13" s="140"/>
      <c r="Q13" s="138"/>
    </row>
    <row r="14" spans="2:17">
      <c r="B14" s="138">
        <v>9</v>
      </c>
      <c r="C14" s="140" t="s">
        <v>164</v>
      </c>
      <c r="D14" s="140"/>
      <c r="E14" s="140" t="s">
        <v>158</v>
      </c>
      <c r="F14" s="141">
        <v>20141114</v>
      </c>
      <c r="G14" s="142">
        <v>2</v>
      </c>
      <c r="H14" s="143">
        <v>3846.15</v>
      </c>
      <c r="I14" s="144">
        <v>7692.3</v>
      </c>
      <c r="J14" s="144"/>
      <c r="K14" s="145"/>
      <c r="L14" s="146"/>
      <c r="M14" s="147"/>
      <c r="N14" s="148">
        <v>50</v>
      </c>
      <c r="O14" s="144"/>
      <c r="P14" s="140"/>
      <c r="Q14" s="138"/>
    </row>
    <row r="15" spans="2:17">
      <c r="B15" s="138">
        <v>10</v>
      </c>
      <c r="C15" s="140" t="s">
        <v>165</v>
      </c>
      <c r="D15" s="140"/>
      <c r="E15" s="140" t="s">
        <v>166</v>
      </c>
      <c r="F15" s="152">
        <v>20091101</v>
      </c>
      <c r="G15" s="153">
        <v>1</v>
      </c>
      <c r="H15" s="143">
        <v>3700</v>
      </c>
      <c r="I15" s="144">
        <v>3700</v>
      </c>
      <c r="J15" s="144"/>
      <c r="K15" s="145"/>
      <c r="L15" s="146"/>
      <c r="M15" s="147"/>
      <c r="N15" s="148">
        <v>80</v>
      </c>
      <c r="O15" s="144"/>
      <c r="P15" s="140"/>
      <c r="Q15" s="138"/>
    </row>
    <row r="16" spans="2:17">
      <c r="B16" s="138">
        <v>11</v>
      </c>
      <c r="C16" s="140" t="s">
        <v>167</v>
      </c>
      <c r="D16" s="140"/>
      <c r="E16" s="140" t="s">
        <v>166</v>
      </c>
      <c r="F16" s="152">
        <v>20111001</v>
      </c>
      <c r="G16" s="153">
        <v>1</v>
      </c>
      <c r="H16" s="143">
        <v>3800</v>
      </c>
      <c r="I16" s="144">
        <v>3800</v>
      </c>
      <c r="J16" s="144"/>
      <c r="K16" s="145"/>
      <c r="L16" s="146"/>
      <c r="M16" s="147"/>
      <c r="N16" s="148">
        <v>50</v>
      </c>
      <c r="O16" s="144"/>
      <c r="P16" s="140"/>
      <c r="Q16" s="138"/>
    </row>
    <row r="17" spans="2:17">
      <c r="B17" s="138">
        <v>12</v>
      </c>
      <c r="C17" s="140" t="s">
        <v>168</v>
      </c>
      <c r="D17" s="140"/>
      <c r="E17" s="140" t="s">
        <v>166</v>
      </c>
      <c r="F17" s="152">
        <v>20080922</v>
      </c>
      <c r="G17" s="153">
        <v>1</v>
      </c>
      <c r="H17" s="143">
        <v>2200</v>
      </c>
      <c r="I17" s="144">
        <v>2200</v>
      </c>
      <c r="J17" s="144"/>
      <c r="K17" s="145"/>
      <c r="L17" s="146"/>
      <c r="M17" s="147"/>
      <c r="N17" s="148">
        <v>50</v>
      </c>
      <c r="O17" s="144"/>
      <c r="P17" s="140"/>
      <c r="Q17" s="138"/>
    </row>
    <row r="18" spans="2:17">
      <c r="B18" s="138">
        <v>13</v>
      </c>
      <c r="C18" s="140" t="s">
        <v>169</v>
      </c>
      <c r="D18" s="140"/>
      <c r="E18" s="140" t="s">
        <v>166</v>
      </c>
      <c r="F18" s="152">
        <v>20151021</v>
      </c>
      <c r="G18" s="153">
        <v>1</v>
      </c>
      <c r="H18" s="143">
        <v>2669.9</v>
      </c>
      <c r="I18" s="144">
        <v>2669.9</v>
      </c>
      <c r="J18" s="144"/>
      <c r="K18" s="145"/>
      <c r="L18" s="146"/>
      <c r="M18" s="147"/>
      <c r="N18" s="148">
        <v>20</v>
      </c>
      <c r="O18" s="144"/>
      <c r="P18" s="140"/>
      <c r="Q18" s="138"/>
    </row>
    <row r="19" spans="2:17">
      <c r="B19" s="138">
        <v>14</v>
      </c>
      <c r="C19" s="140" t="s">
        <v>170</v>
      </c>
      <c r="D19" s="140"/>
      <c r="E19" s="140" t="s">
        <v>158</v>
      </c>
      <c r="F19" s="152">
        <v>20070301</v>
      </c>
      <c r="G19" s="153">
        <v>1</v>
      </c>
      <c r="H19" s="143">
        <v>750</v>
      </c>
      <c r="I19" s="144">
        <v>750</v>
      </c>
      <c r="J19" s="144"/>
      <c r="K19" s="145"/>
      <c r="L19" s="146"/>
      <c r="M19" s="147"/>
      <c r="N19" s="148">
        <v>20</v>
      </c>
      <c r="O19" s="144"/>
      <c r="P19" s="140"/>
      <c r="Q19" s="138"/>
    </row>
    <row r="20" spans="2:17">
      <c r="B20" s="138">
        <v>15</v>
      </c>
      <c r="C20" s="140" t="s">
        <v>171</v>
      </c>
      <c r="D20" s="140"/>
      <c r="E20" s="140" t="s">
        <v>172</v>
      </c>
      <c r="F20" s="152">
        <v>20060501</v>
      </c>
      <c r="G20" s="153">
        <v>1</v>
      </c>
      <c r="H20" s="143">
        <v>147000</v>
      </c>
      <c r="I20" s="144">
        <v>147000</v>
      </c>
      <c r="J20" s="144"/>
      <c r="K20" s="145"/>
      <c r="L20" s="146"/>
      <c r="M20" s="147"/>
      <c r="N20" s="148">
        <v>30</v>
      </c>
      <c r="O20" s="144"/>
      <c r="P20" s="140"/>
      <c r="Q20" s="138"/>
    </row>
    <row r="21" spans="2:17">
      <c r="B21" s="138">
        <v>16</v>
      </c>
      <c r="C21" s="140" t="s">
        <v>173</v>
      </c>
      <c r="D21" s="140"/>
      <c r="E21" s="140" t="s">
        <v>201</v>
      </c>
      <c r="F21" s="152">
        <v>20071001</v>
      </c>
      <c r="G21" s="153">
        <v>3</v>
      </c>
      <c r="H21" s="143">
        <v>85500</v>
      </c>
      <c r="I21" s="144">
        <v>256500</v>
      </c>
      <c r="J21" s="144"/>
      <c r="K21" s="145"/>
      <c r="L21" s="146"/>
      <c r="M21" s="147"/>
      <c r="N21" s="148">
        <v>90</v>
      </c>
      <c r="O21" s="144"/>
      <c r="P21" s="140"/>
      <c r="Q21" s="138"/>
    </row>
    <row r="22" spans="2:17">
      <c r="B22" s="138">
        <v>17</v>
      </c>
      <c r="C22" s="140" t="s">
        <v>174</v>
      </c>
      <c r="D22" s="140"/>
      <c r="E22" s="140" t="s">
        <v>202</v>
      </c>
      <c r="F22" s="152">
        <v>20071201</v>
      </c>
      <c r="G22" s="153">
        <v>9</v>
      </c>
      <c r="H22" s="143">
        <v>6180</v>
      </c>
      <c r="I22" s="144">
        <v>55620</v>
      </c>
      <c r="J22" s="144"/>
      <c r="K22" s="145"/>
      <c r="L22" s="146"/>
      <c r="M22" s="147"/>
      <c r="N22" s="148">
        <v>240</v>
      </c>
      <c r="O22" s="144"/>
      <c r="P22" s="140"/>
      <c r="Q22" s="138"/>
    </row>
    <row r="23" spans="2:17">
      <c r="B23" s="138">
        <v>18</v>
      </c>
      <c r="C23" s="140" t="s">
        <v>175</v>
      </c>
      <c r="D23" s="140"/>
      <c r="E23" s="140" t="s">
        <v>158</v>
      </c>
      <c r="F23" s="152">
        <v>20160411</v>
      </c>
      <c r="G23" s="153">
        <v>5</v>
      </c>
      <c r="H23" s="143">
        <v>1025.6400000000001</v>
      </c>
      <c r="I23" s="144">
        <v>5128.2</v>
      </c>
      <c r="J23" s="144"/>
      <c r="K23" s="145"/>
      <c r="L23" s="146"/>
      <c r="M23" s="147"/>
      <c r="N23" s="148">
        <v>100</v>
      </c>
      <c r="O23" s="144"/>
      <c r="P23" s="140"/>
      <c r="Q23" s="138"/>
    </row>
    <row r="24" spans="2:17">
      <c r="B24" s="138">
        <v>19</v>
      </c>
      <c r="C24" s="140" t="s">
        <v>176</v>
      </c>
      <c r="D24" s="140"/>
      <c r="E24" s="140" t="s">
        <v>158</v>
      </c>
      <c r="F24" s="152">
        <v>20130508</v>
      </c>
      <c r="G24" s="153">
        <v>1</v>
      </c>
      <c r="H24" s="143">
        <v>2650</v>
      </c>
      <c r="I24" s="144">
        <v>2650</v>
      </c>
      <c r="J24" s="144"/>
      <c r="K24" s="145"/>
      <c r="L24" s="146"/>
      <c r="M24" s="147"/>
      <c r="N24" s="148">
        <v>20</v>
      </c>
      <c r="O24" s="144"/>
      <c r="P24" s="140"/>
      <c r="Q24" s="138"/>
    </row>
    <row r="25" spans="2:17">
      <c r="B25" s="138">
        <v>20</v>
      </c>
      <c r="C25" s="154" t="s">
        <v>177</v>
      </c>
      <c r="D25" s="154"/>
      <c r="E25" s="154" t="s">
        <v>158</v>
      </c>
      <c r="F25" s="152">
        <v>20090119</v>
      </c>
      <c r="G25" s="153">
        <v>1</v>
      </c>
      <c r="H25" s="155">
        <v>13700</v>
      </c>
      <c r="I25" s="156">
        <v>13700</v>
      </c>
      <c r="J25" s="156"/>
      <c r="K25" s="157"/>
      <c r="L25" s="158"/>
      <c r="M25" s="159"/>
      <c r="N25" s="160">
        <v>30</v>
      </c>
      <c r="O25" s="156"/>
      <c r="P25" s="154"/>
      <c r="Q25" s="161"/>
    </row>
    <row r="26" spans="2:17">
      <c r="B26" s="138">
        <v>21</v>
      </c>
      <c r="C26" s="140" t="s">
        <v>178</v>
      </c>
      <c r="D26" s="140"/>
      <c r="E26" s="140" t="s">
        <v>158</v>
      </c>
      <c r="F26" s="141">
        <v>20090301</v>
      </c>
      <c r="G26" s="142">
        <v>1</v>
      </c>
      <c r="H26" s="143">
        <v>1500</v>
      </c>
      <c r="I26" s="144">
        <v>1500</v>
      </c>
      <c r="J26" s="162"/>
      <c r="K26" s="163"/>
      <c r="L26" s="164"/>
      <c r="M26" s="165"/>
      <c r="N26" s="160">
        <v>10</v>
      </c>
      <c r="O26" s="162"/>
      <c r="P26" s="166"/>
      <c r="Q26" s="161"/>
    </row>
    <row r="27" spans="2:17">
      <c r="B27" s="138">
        <v>22</v>
      </c>
      <c r="C27" s="140" t="s">
        <v>176</v>
      </c>
      <c r="D27" s="140"/>
      <c r="E27" s="140" t="s">
        <v>158</v>
      </c>
      <c r="F27" s="152">
        <v>20090922</v>
      </c>
      <c r="G27" s="153">
        <v>1</v>
      </c>
      <c r="H27" s="143">
        <v>6900</v>
      </c>
      <c r="I27" s="144">
        <v>6900</v>
      </c>
      <c r="J27" s="144"/>
      <c r="K27" s="145"/>
      <c r="L27" s="146"/>
      <c r="M27" s="147"/>
      <c r="N27" s="148">
        <v>20</v>
      </c>
      <c r="O27" s="144"/>
      <c r="P27" s="140"/>
      <c r="Q27" s="161"/>
    </row>
    <row r="28" spans="2:17">
      <c r="B28" s="138">
        <v>23</v>
      </c>
      <c r="C28" s="140" t="s">
        <v>179</v>
      </c>
      <c r="D28" s="140"/>
      <c r="E28" s="140" t="s">
        <v>158</v>
      </c>
      <c r="F28" s="167">
        <v>20091101</v>
      </c>
      <c r="G28" s="168">
        <v>1</v>
      </c>
      <c r="H28" s="143">
        <v>43600</v>
      </c>
      <c r="I28" s="144">
        <v>43600</v>
      </c>
      <c r="J28" s="144"/>
      <c r="K28" s="145"/>
      <c r="L28" s="146"/>
      <c r="M28" s="147"/>
      <c r="N28" s="148">
        <v>50</v>
      </c>
      <c r="O28" s="144"/>
      <c r="P28" s="140"/>
      <c r="Q28" s="138"/>
    </row>
    <row r="29" spans="2:17">
      <c r="B29" s="138">
        <v>24</v>
      </c>
      <c r="C29" s="140" t="s">
        <v>180</v>
      </c>
      <c r="D29" s="140"/>
      <c r="E29" s="140" t="s">
        <v>181</v>
      </c>
      <c r="F29" s="167">
        <v>20120401</v>
      </c>
      <c r="G29" s="168">
        <v>4</v>
      </c>
      <c r="H29" s="143">
        <v>250</v>
      </c>
      <c r="I29" s="144">
        <v>1000</v>
      </c>
      <c r="J29" s="144"/>
      <c r="K29" s="145"/>
      <c r="L29" s="146"/>
      <c r="M29" s="147"/>
      <c r="N29" s="148">
        <v>40</v>
      </c>
      <c r="O29" s="144"/>
      <c r="P29" s="140"/>
      <c r="Q29" s="138"/>
    </row>
    <row r="30" spans="2:17">
      <c r="B30" s="138">
        <v>25</v>
      </c>
      <c r="C30" s="140" t="s">
        <v>182</v>
      </c>
      <c r="D30" s="140"/>
      <c r="E30" s="140" t="s">
        <v>158</v>
      </c>
      <c r="F30" s="167">
        <v>20070101</v>
      </c>
      <c r="G30" s="168">
        <v>1</v>
      </c>
      <c r="H30" s="143">
        <v>1080</v>
      </c>
      <c r="I30" s="144">
        <v>1080</v>
      </c>
      <c r="J30" s="144"/>
      <c r="K30" s="145"/>
      <c r="L30" s="146"/>
      <c r="M30" s="147"/>
      <c r="N30" s="148">
        <v>30</v>
      </c>
      <c r="O30" s="144"/>
      <c r="P30" s="140"/>
      <c r="Q30" s="138"/>
    </row>
    <row r="31" spans="2:17">
      <c r="B31" s="138">
        <v>26</v>
      </c>
      <c r="C31" s="140" t="s">
        <v>183</v>
      </c>
      <c r="D31" s="140"/>
      <c r="E31" s="140" t="s">
        <v>184</v>
      </c>
      <c r="F31" s="167">
        <v>20110601</v>
      </c>
      <c r="G31" s="168">
        <v>1</v>
      </c>
      <c r="H31" s="143">
        <v>3700</v>
      </c>
      <c r="I31" s="144">
        <v>3700</v>
      </c>
      <c r="J31" s="144"/>
      <c r="K31" s="145"/>
      <c r="L31" s="146"/>
      <c r="M31" s="147"/>
      <c r="N31" s="148">
        <v>50</v>
      </c>
      <c r="O31" s="144"/>
      <c r="P31" s="140"/>
      <c r="Q31" s="138"/>
    </row>
    <row r="32" spans="2:17">
      <c r="B32" s="138">
        <v>27</v>
      </c>
      <c r="C32" s="140" t="s">
        <v>183</v>
      </c>
      <c r="D32" s="140"/>
      <c r="E32" s="140" t="s">
        <v>185</v>
      </c>
      <c r="F32" s="167">
        <v>20110601</v>
      </c>
      <c r="G32" s="168">
        <v>1</v>
      </c>
      <c r="H32" s="143">
        <v>4200</v>
      </c>
      <c r="I32" s="144">
        <v>4200</v>
      </c>
      <c r="J32" s="144"/>
      <c r="K32" s="145"/>
      <c r="L32" s="146"/>
      <c r="M32" s="147"/>
      <c r="N32" s="148">
        <v>50</v>
      </c>
      <c r="O32" s="144"/>
      <c r="P32" s="140"/>
      <c r="Q32" s="138"/>
    </row>
    <row r="33" spans="2:17">
      <c r="B33" s="138">
        <v>28</v>
      </c>
      <c r="C33" s="140" t="s">
        <v>183</v>
      </c>
      <c r="D33" s="140"/>
      <c r="E33" s="140" t="s">
        <v>185</v>
      </c>
      <c r="F33" s="167">
        <v>20110601</v>
      </c>
      <c r="G33" s="168">
        <v>1</v>
      </c>
      <c r="H33" s="143">
        <v>4200</v>
      </c>
      <c r="I33" s="144">
        <v>4200</v>
      </c>
      <c r="J33" s="144"/>
      <c r="K33" s="145"/>
      <c r="L33" s="146"/>
      <c r="M33" s="147"/>
      <c r="N33" s="148">
        <v>50</v>
      </c>
      <c r="O33" s="144"/>
      <c r="P33" s="140"/>
      <c r="Q33" s="138"/>
    </row>
    <row r="34" spans="2:17">
      <c r="B34" s="138">
        <v>29</v>
      </c>
      <c r="C34" s="140" t="s">
        <v>186</v>
      </c>
      <c r="D34" s="140"/>
      <c r="E34" s="140" t="s">
        <v>203</v>
      </c>
      <c r="F34" s="167">
        <v>20110501</v>
      </c>
      <c r="G34" s="168">
        <v>6</v>
      </c>
      <c r="H34" s="143">
        <v>20500</v>
      </c>
      <c r="I34" s="144">
        <v>123000</v>
      </c>
      <c r="J34" s="144"/>
      <c r="K34" s="145"/>
      <c r="L34" s="146"/>
      <c r="M34" s="147"/>
      <c r="N34" s="148">
        <v>360</v>
      </c>
      <c r="O34" s="144"/>
      <c r="P34" s="140"/>
      <c r="Q34" s="138"/>
    </row>
    <row r="35" spans="2:17">
      <c r="B35" s="138">
        <v>30</v>
      </c>
      <c r="C35" s="140" t="s">
        <v>186</v>
      </c>
      <c r="D35" s="140"/>
      <c r="E35" s="140" t="s">
        <v>203</v>
      </c>
      <c r="F35" s="167">
        <v>20110501</v>
      </c>
      <c r="G35" s="168">
        <v>3</v>
      </c>
      <c r="H35" s="143">
        <v>25000</v>
      </c>
      <c r="I35" s="144">
        <v>75000</v>
      </c>
      <c r="J35" s="144"/>
      <c r="K35" s="145"/>
      <c r="L35" s="146"/>
      <c r="M35" s="147"/>
      <c r="N35" s="148">
        <v>180</v>
      </c>
      <c r="O35" s="144"/>
      <c r="P35" s="140"/>
      <c r="Q35" s="138"/>
    </row>
    <row r="36" spans="2:17">
      <c r="B36" s="138">
        <v>31</v>
      </c>
      <c r="C36" s="140" t="s">
        <v>186</v>
      </c>
      <c r="D36" s="140"/>
      <c r="E36" s="140" t="s">
        <v>203</v>
      </c>
      <c r="F36" s="167">
        <v>20110501</v>
      </c>
      <c r="G36" s="168">
        <v>1</v>
      </c>
      <c r="H36" s="143">
        <v>34000</v>
      </c>
      <c r="I36" s="144">
        <v>34000</v>
      </c>
      <c r="J36" s="144"/>
      <c r="K36" s="145"/>
      <c r="L36" s="146"/>
      <c r="M36" s="147"/>
      <c r="N36" s="148">
        <v>60</v>
      </c>
      <c r="O36" s="144"/>
      <c r="P36" s="140"/>
      <c r="Q36" s="138"/>
    </row>
    <row r="37" spans="2:17">
      <c r="B37" s="138">
        <v>32</v>
      </c>
      <c r="C37" s="140" t="s">
        <v>187</v>
      </c>
      <c r="D37" s="140"/>
      <c r="E37" s="140" t="s">
        <v>158</v>
      </c>
      <c r="F37" s="167">
        <v>20061101</v>
      </c>
      <c r="G37" s="168">
        <v>3</v>
      </c>
      <c r="H37" s="143">
        <v>110</v>
      </c>
      <c r="I37" s="144">
        <v>330</v>
      </c>
      <c r="J37" s="144"/>
      <c r="K37" s="145"/>
      <c r="L37" s="146"/>
      <c r="M37" s="147"/>
      <c r="N37" s="148">
        <v>15</v>
      </c>
      <c r="O37" s="144"/>
      <c r="P37" s="140"/>
      <c r="Q37" s="138"/>
    </row>
    <row r="38" spans="2:17">
      <c r="B38" s="138">
        <v>33</v>
      </c>
      <c r="C38" s="140" t="s">
        <v>187</v>
      </c>
      <c r="D38" s="140"/>
      <c r="E38" s="140" t="s">
        <v>158</v>
      </c>
      <c r="F38" s="167">
        <v>20070301</v>
      </c>
      <c r="G38" s="168">
        <v>2</v>
      </c>
      <c r="H38" s="143">
        <v>110.005</v>
      </c>
      <c r="I38" s="144">
        <v>220.01</v>
      </c>
      <c r="J38" s="144"/>
      <c r="K38" s="145"/>
      <c r="L38" s="146"/>
      <c r="M38" s="147"/>
      <c r="N38" s="148">
        <v>10</v>
      </c>
      <c r="O38" s="144"/>
      <c r="P38" s="140"/>
      <c r="Q38" s="138"/>
    </row>
    <row r="39" spans="2:17">
      <c r="B39" s="138">
        <v>34</v>
      </c>
      <c r="C39" s="140" t="s">
        <v>187</v>
      </c>
      <c r="D39" s="140"/>
      <c r="E39" s="140" t="s">
        <v>158</v>
      </c>
      <c r="F39" s="167">
        <v>20070301</v>
      </c>
      <c r="G39" s="168">
        <v>2</v>
      </c>
      <c r="H39" s="143">
        <v>110</v>
      </c>
      <c r="I39" s="144">
        <v>220</v>
      </c>
      <c r="J39" s="144"/>
      <c r="K39" s="145"/>
      <c r="L39" s="146"/>
      <c r="M39" s="147"/>
      <c r="N39" s="148">
        <v>10</v>
      </c>
      <c r="O39" s="144"/>
      <c r="P39" s="140"/>
      <c r="Q39" s="138"/>
    </row>
    <row r="40" spans="2:17">
      <c r="B40" s="138">
        <v>35</v>
      </c>
      <c r="C40" s="140" t="s">
        <v>187</v>
      </c>
      <c r="D40" s="140"/>
      <c r="E40" s="140" t="s">
        <v>158</v>
      </c>
      <c r="F40" s="167">
        <v>20070301</v>
      </c>
      <c r="G40" s="168">
        <v>2</v>
      </c>
      <c r="H40" s="143">
        <v>110</v>
      </c>
      <c r="I40" s="144">
        <v>220</v>
      </c>
      <c r="J40" s="144"/>
      <c r="K40" s="145"/>
      <c r="L40" s="146"/>
      <c r="M40" s="147"/>
      <c r="N40" s="148">
        <v>10</v>
      </c>
      <c r="O40" s="144"/>
      <c r="P40" s="140"/>
      <c r="Q40" s="138"/>
    </row>
    <row r="41" spans="2:17" ht="15" customHeight="1">
      <c r="B41" s="138">
        <v>36</v>
      </c>
      <c r="C41" s="140" t="s">
        <v>187</v>
      </c>
      <c r="D41" s="140"/>
      <c r="E41" s="140" t="s">
        <v>158</v>
      </c>
      <c r="F41" s="167">
        <v>20070301</v>
      </c>
      <c r="G41" s="168">
        <v>2</v>
      </c>
      <c r="H41" s="143">
        <v>110</v>
      </c>
      <c r="I41" s="144">
        <v>220</v>
      </c>
      <c r="J41" s="144"/>
      <c r="K41" s="145"/>
      <c r="L41" s="146"/>
      <c r="M41" s="147"/>
      <c r="N41" s="148">
        <v>10</v>
      </c>
      <c r="O41" s="144"/>
      <c r="P41" s="140"/>
      <c r="Q41" s="138"/>
    </row>
    <row r="42" spans="2:17" ht="15" customHeight="1">
      <c r="B42" s="138">
        <v>37</v>
      </c>
      <c r="C42" s="140" t="s">
        <v>188</v>
      </c>
      <c r="D42" s="140"/>
      <c r="E42" s="140" t="s">
        <v>158</v>
      </c>
      <c r="F42" s="167">
        <v>20070501</v>
      </c>
      <c r="G42" s="168">
        <v>3</v>
      </c>
      <c r="H42" s="143">
        <v>70</v>
      </c>
      <c r="I42" s="144">
        <v>210</v>
      </c>
      <c r="J42" s="144"/>
      <c r="K42" s="145"/>
      <c r="L42" s="146"/>
      <c r="M42" s="147"/>
      <c r="N42" s="148">
        <v>6</v>
      </c>
      <c r="O42" s="144"/>
      <c r="P42" s="140"/>
      <c r="Q42" s="138"/>
    </row>
    <row r="43" spans="2:17">
      <c r="B43" s="138">
        <v>38</v>
      </c>
      <c r="C43" s="140" t="s">
        <v>187</v>
      </c>
      <c r="D43" s="140"/>
      <c r="E43" s="140" t="s">
        <v>158</v>
      </c>
      <c r="F43" s="167">
        <v>20070301</v>
      </c>
      <c r="G43" s="168">
        <v>1</v>
      </c>
      <c r="H43" s="143">
        <v>109.99</v>
      </c>
      <c r="I43" s="144">
        <v>109.99</v>
      </c>
      <c r="J43" s="144"/>
      <c r="K43" s="145"/>
      <c r="L43" s="146"/>
      <c r="M43" s="147"/>
      <c r="N43" s="148">
        <v>5</v>
      </c>
      <c r="O43" s="144"/>
      <c r="P43" s="140"/>
      <c r="Q43" s="138"/>
    </row>
    <row r="44" spans="2:17">
      <c r="B44" s="138">
        <v>39</v>
      </c>
      <c r="C44" s="140" t="s">
        <v>189</v>
      </c>
      <c r="D44" s="140"/>
      <c r="E44" s="140" t="s">
        <v>158</v>
      </c>
      <c r="F44" s="167">
        <v>20070601</v>
      </c>
      <c r="G44" s="168">
        <v>3</v>
      </c>
      <c r="H44" s="143">
        <v>830</v>
      </c>
      <c r="I44" s="144">
        <v>2490</v>
      </c>
      <c r="J44" s="144"/>
      <c r="K44" s="145"/>
      <c r="L44" s="146"/>
      <c r="M44" s="147"/>
      <c r="N44" s="148">
        <v>90</v>
      </c>
      <c r="O44" s="144"/>
      <c r="P44" s="140"/>
      <c r="Q44" s="138"/>
    </row>
    <row r="45" spans="2:17">
      <c r="B45" s="138">
        <v>40</v>
      </c>
      <c r="C45" s="140" t="s">
        <v>190</v>
      </c>
      <c r="D45" s="140"/>
      <c r="E45" s="140" t="s">
        <v>158</v>
      </c>
      <c r="F45" s="167">
        <v>20070801</v>
      </c>
      <c r="G45" s="168">
        <v>1</v>
      </c>
      <c r="H45" s="143">
        <v>240</v>
      </c>
      <c r="I45" s="144">
        <v>240</v>
      </c>
      <c r="J45" s="144"/>
      <c r="K45" s="145"/>
      <c r="L45" s="146"/>
      <c r="M45" s="147"/>
      <c r="N45" s="148">
        <v>10</v>
      </c>
      <c r="O45" s="144"/>
      <c r="P45" s="140"/>
      <c r="Q45" s="138"/>
    </row>
    <row r="46" spans="2:17">
      <c r="B46" s="138">
        <v>41</v>
      </c>
      <c r="C46" s="140" t="s">
        <v>191</v>
      </c>
      <c r="D46" s="140"/>
      <c r="E46" s="140" t="s">
        <v>158</v>
      </c>
      <c r="F46" s="167">
        <v>20070801</v>
      </c>
      <c r="G46" s="168">
        <v>2</v>
      </c>
      <c r="H46" s="143">
        <v>80</v>
      </c>
      <c r="I46" s="144">
        <v>160</v>
      </c>
      <c r="J46" s="144"/>
      <c r="K46" s="145"/>
      <c r="L46" s="146"/>
      <c r="M46" s="147"/>
      <c r="N46" s="148">
        <v>10</v>
      </c>
      <c r="O46" s="144"/>
      <c r="P46" s="140"/>
      <c r="Q46" s="138"/>
    </row>
    <row r="47" spans="2:17">
      <c r="B47" s="138">
        <v>42</v>
      </c>
      <c r="C47" s="140" t="s">
        <v>191</v>
      </c>
      <c r="D47" s="140"/>
      <c r="E47" s="140" t="s">
        <v>158</v>
      </c>
      <c r="F47" s="167">
        <v>20070801</v>
      </c>
      <c r="G47" s="168">
        <v>5</v>
      </c>
      <c r="H47" s="143">
        <v>80</v>
      </c>
      <c r="I47" s="144">
        <v>400</v>
      </c>
      <c r="J47" s="144"/>
      <c r="K47" s="145"/>
      <c r="L47" s="146"/>
      <c r="M47" s="147"/>
      <c r="N47" s="148">
        <v>50</v>
      </c>
      <c r="O47" s="144"/>
      <c r="P47" s="140"/>
      <c r="Q47" s="138"/>
    </row>
    <row r="48" spans="2:17">
      <c r="B48" s="138">
        <v>43</v>
      </c>
      <c r="C48" s="140" t="s">
        <v>191</v>
      </c>
      <c r="D48" s="140"/>
      <c r="E48" s="140" t="s">
        <v>158</v>
      </c>
      <c r="F48" s="167">
        <v>20070801</v>
      </c>
      <c r="G48" s="168">
        <v>1</v>
      </c>
      <c r="H48" s="143">
        <v>80</v>
      </c>
      <c r="I48" s="144">
        <v>80</v>
      </c>
      <c r="J48" s="144"/>
      <c r="K48" s="145"/>
      <c r="L48" s="146"/>
      <c r="M48" s="147"/>
      <c r="N48" s="148">
        <v>5</v>
      </c>
      <c r="O48" s="144"/>
      <c r="P48" s="140"/>
      <c r="Q48" s="138"/>
    </row>
    <row r="49" spans="1:17">
      <c r="B49" s="138">
        <v>44</v>
      </c>
      <c r="C49" s="140" t="s">
        <v>191</v>
      </c>
      <c r="D49" s="140"/>
      <c r="E49" s="140" t="s">
        <v>158</v>
      </c>
      <c r="F49" s="167">
        <v>20070801</v>
      </c>
      <c r="G49" s="168">
        <v>2</v>
      </c>
      <c r="H49" s="143">
        <v>80</v>
      </c>
      <c r="I49" s="144">
        <v>160</v>
      </c>
      <c r="J49" s="144"/>
      <c r="K49" s="145"/>
      <c r="L49" s="146"/>
      <c r="M49" s="147"/>
      <c r="N49" s="148">
        <v>10</v>
      </c>
      <c r="O49" s="144"/>
      <c r="P49" s="140"/>
      <c r="Q49" s="138"/>
    </row>
    <row r="50" spans="1:17">
      <c r="B50" s="138">
        <v>45</v>
      </c>
      <c r="C50" s="140" t="s">
        <v>192</v>
      </c>
      <c r="D50" s="140"/>
      <c r="E50" s="140" t="s">
        <v>158</v>
      </c>
      <c r="F50" s="167">
        <v>20071201</v>
      </c>
      <c r="G50" s="168">
        <v>4</v>
      </c>
      <c r="H50" s="143">
        <v>80</v>
      </c>
      <c r="I50" s="144">
        <v>320</v>
      </c>
      <c r="J50" s="144"/>
      <c r="K50" s="145"/>
      <c r="L50" s="146"/>
      <c r="M50" s="147"/>
      <c r="N50" s="148">
        <v>20</v>
      </c>
      <c r="O50" s="144"/>
      <c r="P50" s="140"/>
      <c r="Q50" s="138"/>
    </row>
    <row r="51" spans="1:17">
      <c r="A51" s="169"/>
      <c r="B51" s="136"/>
      <c r="C51" s="207" t="s">
        <v>33</v>
      </c>
      <c r="D51" s="207"/>
      <c r="E51" s="207"/>
      <c r="F51" s="207"/>
      <c r="G51" s="170">
        <f>SUM(G6:G50)</f>
        <v>91</v>
      </c>
      <c r="H51" s="171"/>
      <c r="I51" s="172">
        <f t="shared" ref="I51:N51" si="0">SUM(I6:I50)</f>
        <v>811400.4</v>
      </c>
      <c r="J51" s="172">
        <f t="shared" si="0"/>
        <v>0</v>
      </c>
      <c r="K51" s="172">
        <f t="shared" si="0"/>
        <v>0</v>
      </c>
      <c r="L51" s="172">
        <f t="shared" si="0"/>
        <v>0</v>
      </c>
      <c r="M51" s="172">
        <f t="shared" si="0"/>
        <v>0</v>
      </c>
      <c r="N51" s="148">
        <f t="shared" si="0"/>
        <v>2131</v>
      </c>
      <c r="O51" s="136"/>
      <c r="P51" s="140"/>
      <c r="Q51" s="136"/>
    </row>
    <row r="52" spans="1:17">
      <c r="B52" s="133"/>
      <c r="C52" s="173"/>
      <c r="D52" s="173"/>
      <c r="E52" s="173"/>
      <c r="F52" s="173"/>
      <c r="G52" s="174"/>
      <c r="H52" s="134"/>
      <c r="I52" s="175"/>
      <c r="J52" s="176"/>
      <c r="K52" s="176"/>
      <c r="L52" s="176"/>
      <c r="M52" s="177"/>
      <c r="N52" s="177"/>
      <c r="O52" s="133"/>
      <c r="P52" s="135"/>
      <c r="Q52" s="133"/>
    </row>
    <row r="53" spans="1:17">
      <c r="B53" s="133"/>
      <c r="C53" s="178" t="s">
        <v>30</v>
      </c>
      <c r="D53" s="179"/>
      <c r="E53" s="179"/>
      <c r="F53" s="179"/>
      <c r="G53" s="180"/>
      <c r="H53" s="181"/>
      <c r="I53" s="182"/>
      <c r="J53" s="179"/>
      <c r="K53" s="133"/>
      <c r="L53" s="133"/>
      <c r="M53" s="134"/>
      <c r="N53" s="134"/>
      <c r="O53" s="133"/>
      <c r="P53" s="135"/>
      <c r="Q53" s="133"/>
    </row>
    <row r="54" spans="1:17">
      <c r="B54" s="133"/>
      <c r="C54" s="183" t="s">
        <v>208</v>
      </c>
      <c r="D54" s="179"/>
      <c r="E54" s="179"/>
      <c r="F54" s="179"/>
      <c r="G54" s="180"/>
      <c r="H54" s="181"/>
      <c r="I54" s="182"/>
      <c r="J54" s="179"/>
      <c r="K54" s="133"/>
      <c r="L54" s="133"/>
      <c r="M54" s="134"/>
      <c r="N54" s="134"/>
      <c r="O54" s="133"/>
      <c r="P54" s="135"/>
      <c r="Q54" s="133"/>
    </row>
    <row r="55" spans="1:17">
      <c r="B55" s="133"/>
      <c r="C55" s="135"/>
      <c r="D55" s="135"/>
      <c r="E55" s="135"/>
      <c r="F55" s="133"/>
      <c r="G55" s="184"/>
      <c r="H55" s="134"/>
      <c r="I55" s="175"/>
      <c r="J55" s="133"/>
      <c r="K55" s="133"/>
      <c r="L55" s="133"/>
      <c r="M55" s="134"/>
      <c r="N55" s="134"/>
      <c r="O55" s="133"/>
      <c r="P55" s="135"/>
      <c r="Q55" s="133"/>
    </row>
  </sheetData>
  <mergeCells count="16">
    <mergeCell ref="C51:F51"/>
    <mergeCell ref="B1:Q1"/>
    <mergeCell ref="B2:Q2"/>
    <mergeCell ref="B3:I3"/>
    <mergeCell ref="B4:B5"/>
    <mergeCell ref="C4:C5"/>
    <mergeCell ref="D4:D5"/>
    <mergeCell ref="E4:E5"/>
    <mergeCell ref="F4:F5"/>
    <mergeCell ref="G4:G5"/>
    <mergeCell ref="H4:H5"/>
    <mergeCell ref="I4:J5"/>
    <mergeCell ref="N4:N5"/>
    <mergeCell ref="O4:O5"/>
    <mergeCell ref="P4:P5"/>
    <mergeCell ref="Q4:Q5"/>
  </mergeCells>
  <phoneticPr fontId="1" type="noConversion"/>
  <pageMargins left="0.7" right="0.7" top="0.75" bottom="0.75" header="0.3" footer="0.3"/>
  <pageSetup paperSize="9" fitToHeight="0" orientation="landscape" verticalDpi="18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96A8-9315-4D4A-AD1A-EB9E922CD6D2}">
  <dimension ref="B1:J46"/>
  <sheetViews>
    <sheetView topLeftCell="A26" workbookViewId="0">
      <selection activeCell="G2" sqref="G2:G46"/>
    </sheetView>
  </sheetViews>
  <sheetFormatPr defaultRowHeight="15"/>
  <cols>
    <col min="2" max="2" width="46.9140625" customWidth="1"/>
    <col min="3" max="3" width="8.1640625" bestFit="1" customWidth="1"/>
    <col min="4" max="4" width="9.1640625" bestFit="1" customWidth="1"/>
    <col min="5" max="5" width="7.1640625" bestFit="1" customWidth="1"/>
    <col min="6" max="6" width="8.1640625" bestFit="1" customWidth="1"/>
    <col min="7" max="7" width="7.1640625" bestFit="1" customWidth="1"/>
    <col min="8" max="8" width="9.1640625" bestFit="1" customWidth="1"/>
    <col min="9" max="9" width="7.1640625" bestFit="1" customWidth="1"/>
    <col min="10" max="10" width="5.1640625" bestFit="1" customWidth="1"/>
  </cols>
  <sheetData>
    <row r="1" spans="2:10" ht="60.5" thickBot="1">
      <c r="B1" s="126" t="s">
        <v>196</v>
      </c>
      <c r="C1" s="126" t="s">
        <v>52</v>
      </c>
      <c r="D1" s="126" t="s">
        <v>197</v>
      </c>
      <c r="E1" s="126" t="s">
        <v>198</v>
      </c>
      <c r="F1" s="126" t="s">
        <v>57</v>
      </c>
      <c r="G1" s="126" t="s">
        <v>153</v>
      </c>
      <c r="H1" s="127" t="s">
        <v>199</v>
      </c>
      <c r="I1" s="128" t="s">
        <v>200</v>
      </c>
      <c r="J1" s="129" t="s">
        <v>56</v>
      </c>
    </row>
    <row r="2" spans="2:10" ht="15.5" thickBot="1">
      <c r="B2" s="131" t="s">
        <v>154</v>
      </c>
      <c r="C2" s="130" t="s">
        <v>155</v>
      </c>
      <c r="D2" s="130">
        <v>20071201</v>
      </c>
      <c r="E2" s="130">
        <v>1</v>
      </c>
      <c r="F2" s="130">
        <v>380</v>
      </c>
      <c r="G2" s="130">
        <v>380</v>
      </c>
      <c r="H2" s="130"/>
      <c r="I2" s="130"/>
      <c r="J2" s="130"/>
    </row>
    <row r="3" spans="2:10" ht="15.5" thickBot="1">
      <c r="B3" s="131" t="s">
        <v>156</v>
      </c>
      <c r="C3" s="130" t="s">
        <v>155</v>
      </c>
      <c r="D3" s="130">
        <v>20070101</v>
      </c>
      <c r="E3" s="130">
        <v>1</v>
      </c>
      <c r="F3" s="130">
        <v>1300</v>
      </c>
      <c r="G3" s="130">
        <v>1300</v>
      </c>
      <c r="H3" s="130"/>
      <c r="I3" s="130"/>
      <c r="J3" s="130"/>
    </row>
    <row r="4" spans="2:10" ht="15.5" thickBot="1">
      <c r="B4" s="131" t="s">
        <v>157</v>
      </c>
      <c r="C4" s="130" t="s">
        <v>158</v>
      </c>
      <c r="D4" s="130">
        <v>20071101</v>
      </c>
      <c r="E4" s="130">
        <v>2</v>
      </c>
      <c r="F4" s="130">
        <v>480</v>
      </c>
      <c r="G4" s="130">
        <v>960</v>
      </c>
      <c r="H4" s="130"/>
      <c r="I4" s="130"/>
      <c r="J4" s="130"/>
    </row>
    <row r="5" spans="2:10" ht="15.5" thickBot="1">
      <c r="B5" s="131" t="s">
        <v>159</v>
      </c>
      <c r="C5" s="130" t="s">
        <v>158</v>
      </c>
      <c r="D5" s="130">
        <v>20070201</v>
      </c>
      <c r="E5" s="130">
        <v>1</v>
      </c>
      <c r="F5" s="130">
        <v>460</v>
      </c>
      <c r="G5" s="130">
        <v>460</v>
      </c>
      <c r="H5" s="130"/>
      <c r="I5" s="130"/>
      <c r="J5" s="130"/>
    </row>
    <row r="6" spans="2:10" ht="15.5" thickBot="1">
      <c r="B6" s="131" t="s">
        <v>160</v>
      </c>
      <c r="C6" s="130" t="s">
        <v>158</v>
      </c>
      <c r="D6" s="130">
        <v>20070301</v>
      </c>
      <c r="E6" s="130">
        <v>1</v>
      </c>
      <c r="F6" s="130">
        <v>930</v>
      </c>
      <c r="G6" s="130">
        <v>930</v>
      </c>
      <c r="H6" s="130"/>
      <c r="I6" s="130"/>
      <c r="J6" s="130"/>
    </row>
    <row r="7" spans="2:10" ht="15.5" thickBot="1">
      <c r="B7" s="131" t="s">
        <v>161</v>
      </c>
      <c r="C7" s="130" t="s">
        <v>158</v>
      </c>
      <c r="D7" s="130">
        <v>20071101</v>
      </c>
      <c r="E7" s="130">
        <v>2</v>
      </c>
      <c r="F7" s="130">
        <v>250</v>
      </c>
      <c r="G7" s="130">
        <v>500</v>
      </c>
      <c r="H7" s="130"/>
      <c r="I7" s="130"/>
      <c r="J7" s="130"/>
    </row>
    <row r="8" spans="2:10" ht="15.5" thickBot="1">
      <c r="B8" s="131" t="s">
        <v>162</v>
      </c>
      <c r="C8" s="130" t="s">
        <v>158</v>
      </c>
      <c r="D8" s="130">
        <v>20071101</v>
      </c>
      <c r="E8" s="130">
        <v>1</v>
      </c>
      <c r="F8" s="130">
        <v>500</v>
      </c>
      <c r="G8" s="130">
        <v>500</v>
      </c>
      <c r="H8" s="130"/>
      <c r="I8" s="130"/>
      <c r="J8" s="130"/>
    </row>
    <row r="9" spans="2:10" ht="15.5" thickBot="1">
      <c r="B9" s="131" t="s">
        <v>163</v>
      </c>
      <c r="C9" s="130" t="s">
        <v>158</v>
      </c>
      <c r="D9" s="130">
        <v>20071101</v>
      </c>
      <c r="E9" s="130">
        <v>1</v>
      </c>
      <c r="F9" s="130">
        <v>1400</v>
      </c>
      <c r="G9" s="130">
        <v>1400</v>
      </c>
      <c r="H9" s="130"/>
      <c r="I9" s="130"/>
      <c r="J9" s="130"/>
    </row>
    <row r="10" spans="2:10" ht="15.5" thickBot="1">
      <c r="B10" s="131" t="s">
        <v>164</v>
      </c>
      <c r="C10" s="130" t="s">
        <v>158</v>
      </c>
      <c r="D10" s="130">
        <v>20141114</v>
      </c>
      <c r="E10" s="130">
        <v>2</v>
      </c>
      <c r="F10" s="130">
        <v>3846.15</v>
      </c>
      <c r="G10" s="130">
        <v>7692.3</v>
      </c>
      <c r="H10" s="130"/>
      <c r="I10" s="130"/>
      <c r="J10" s="130"/>
    </row>
    <row r="11" spans="2:10" ht="15.5" thickBot="1">
      <c r="B11" s="131" t="s">
        <v>165</v>
      </c>
      <c r="C11" s="130" t="s">
        <v>166</v>
      </c>
      <c r="D11" s="130">
        <v>20091101</v>
      </c>
      <c r="E11" s="130">
        <v>1</v>
      </c>
      <c r="F11" s="130">
        <v>3700</v>
      </c>
      <c r="G11" s="130">
        <v>3700</v>
      </c>
      <c r="H11" s="130"/>
      <c r="I11" s="130"/>
      <c r="J11" s="130"/>
    </row>
    <row r="12" spans="2:10" ht="15.5" thickBot="1">
      <c r="B12" s="131" t="s">
        <v>167</v>
      </c>
      <c r="C12" s="130" t="s">
        <v>166</v>
      </c>
      <c r="D12" s="130">
        <v>20111001</v>
      </c>
      <c r="E12" s="130">
        <v>1</v>
      </c>
      <c r="F12" s="130">
        <v>3800</v>
      </c>
      <c r="G12" s="130">
        <v>3800</v>
      </c>
      <c r="H12" s="130"/>
      <c r="I12" s="130"/>
      <c r="J12" s="130"/>
    </row>
    <row r="13" spans="2:10" ht="15.5" thickBot="1">
      <c r="B13" s="131" t="s">
        <v>168</v>
      </c>
      <c r="C13" s="130" t="s">
        <v>166</v>
      </c>
      <c r="D13" s="130">
        <v>20080922</v>
      </c>
      <c r="E13" s="130">
        <v>1</v>
      </c>
      <c r="F13" s="130">
        <v>2200</v>
      </c>
      <c r="G13" s="130">
        <v>2200</v>
      </c>
      <c r="H13" s="130"/>
      <c r="I13" s="130"/>
      <c r="J13" s="130"/>
    </row>
    <row r="14" spans="2:10" ht="15.5" thickBot="1">
      <c r="B14" s="131" t="s">
        <v>169</v>
      </c>
      <c r="C14" s="130" t="s">
        <v>166</v>
      </c>
      <c r="D14" s="130">
        <v>20151021</v>
      </c>
      <c r="E14" s="130">
        <v>1</v>
      </c>
      <c r="F14" s="130">
        <v>2669.9</v>
      </c>
      <c r="G14" s="130">
        <v>2669.9</v>
      </c>
      <c r="H14" s="130"/>
      <c r="I14" s="130"/>
      <c r="J14" s="130"/>
    </row>
    <row r="15" spans="2:10" ht="15.5" thickBot="1">
      <c r="B15" s="131" t="s">
        <v>170</v>
      </c>
      <c r="C15" s="130" t="s">
        <v>158</v>
      </c>
      <c r="D15" s="130">
        <v>20070301</v>
      </c>
      <c r="E15" s="130">
        <v>1</v>
      </c>
      <c r="F15" s="130">
        <v>750</v>
      </c>
      <c r="G15" s="130">
        <v>750</v>
      </c>
      <c r="H15" s="130"/>
      <c r="I15" s="130"/>
      <c r="J15" s="130"/>
    </row>
    <row r="16" spans="2:10" ht="30.5" thickBot="1">
      <c r="B16" s="131" t="s">
        <v>171</v>
      </c>
      <c r="C16" s="130" t="s">
        <v>172</v>
      </c>
      <c r="D16" s="130">
        <v>20060501</v>
      </c>
      <c r="E16" s="130">
        <v>1</v>
      </c>
      <c r="F16" s="130">
        <v>147000</v>
      </c>
      <c r="G16" s="130">
        <v>147000</v>
      </c>
      <c r="H16" s="130"/>
      <c r="I16" s="130"/>
      <c r="J16" s="130"/>
    </row>
    <row r="17" spans="2:10" ht="30.5" thickBot="1">
      <c r="B17" s="131" t="s">
        <v>173</v>
      </c>
      <c r="C17" s="130" t="s">
        <v>201</v>
      </c>
      <c r="D17" s="130">
        <v>20071001</v>
      </c>
      <c r="E17" s="130">
        <v>3</v>
      </c>
      <c r="F17" s="130">
        <v>85500</v>
      </c>
      <c r="G17" s="130">
        <v>256500</v>
      </c>
      <c r="H17" s="130"/>
      <c r="I17" s="130"/>
      <c r="J17" s="130"/>
    </row>
    <row r="18" spans="2:10" ht="15.5" thickBot="1">
      <c r="B18" s="131" t="s">
        <v>174</v>
      </c>
      <c r="C18" s="130" t="s">
        <v>202</v>
      </c>
      <c r="D18" s="130">
        <v>20071201</v>
      </c>
      <c r="E18" s="130">
        <v>9</v>
      </c>
      <c r="F18" s="130">
        <v>6180</v>
      </c>
      <c r="G18" s="130">
        <v>55620</v>
      </c>
      <c r="H18" s="130"/>
      <c r="I18" s="130"/>
      <c r="J18" s="130"/>
    </row>
    <row r="19" spans="2:10" ht="15.5" thickBot="1">
      <c r="B19" s="131" t="s">
        <v>175</v>
      </c>
      <c r="C19" s="130" t="s">
        <v>158</v>
      </c>
      <c r="D19" s="130">
        <v>20160411</v>
      </c>
      <c r="E19" s="130">
        <v>5</v>
      </c>
      <c r="F19" s="130">
        <v>1025.6400000000001</v>
      </c>
      <c r="G19" s="130">
        <v>5128.2</v>
      </c>
      <c r="H19" s="130"/>
      <c r="I19" s="130"/>
      <c r="J19" s="130"/>
    </row>
    <row r="20" spans="2:10" ht="15.5" thickBot="1">
      <c r="B20" s="131" t="s">
        <v>176</v>
      </c>
      <c r="C20" s="130" t="s">
        <v>158</v>
      </c>
      <c r="D20" s="130">
        <v>20130508</v>
      </c>
      <c r="E20" s="130">
        <v>1</v>
      </c>
      <c r="F20" s="130">
        <v>2650</v>
      </c>
      <c r="G20" s="130">
        <v>2650</v>
      </c>
      <c r="H20" s="130"/>
      <c r="I20" s="130"/>
      <c r="J20" s="130"/>
    </row>
    <row r="21" spans="2:10" ht="15.5" thickBot="1">
      <c r="B21" s="131" t="s">
        <v>177</v>
      </c>
      <c r="C21" s="130" t="s">
        <v>158</v>
      </c>
      <c r="D21" s="130">
        <v>20090119</v>
      </c>
      <c r="E21" s="130">
        <v>1</v>
      </c>
      <c r="F21" s="130">
        <v>13700</v>
      </c>
      <c r="G21" s="130">
        <v>13700</v>
      </c>
      <c r="H21" s="130"/>
      <c r="I21" s="130"/>
      <c r="J21" s="130"/>
    </row>
    <row r="22" spans="2:10" ht="15.5" thickBot="1">
      <c r="B22" s="131" t="s">
        <v>178</v>
      </c>
      <c r="C22" s="130" t="s">
        <v>158</v>
      </c>
      <c r="D22" s="130">
        <v>20090301</v>
      </c>
      <c r="E22" s="130">
        <v>1</v>
      </c>
      <c r="F22" s="130">
        <v>1500</v>
      </c>
      <c r="G22" s="130">
        <v>1500</v>
      </c>
      <c r="H22" s="130"/>
      <c r="I22" s="130"/>
      <c r="J22" s="130"/>
    </row>
    <row r="23" spans="2:10" ht="15.5" thickBot="1">
      <c r="B23" s="131" t="s">
        <v>176</v>
      </c>
      <c r="C23" s="130" t="s">
        <v>158</v>
      </c>
      <c r="D23" s="130">
        <v>20090922</v>
      </c>
      <c r="E23" s="130">
        <v>1</v>
      </c>
      <c r="F23" s="130">
        <v>6900</v>
      </c>
      <c r="G23" s="130">
        <v>6900</v>
      </c>
      <c r="H23" s="130"/>
      <c r="I23" s="130"/>
      <c r="J23" s="130"/>
    </row>
    <row r="24" spans="2:10" ht="15.5" thickBot="1">
      <c r="B24" s="131" t="s">
        <v>179</v>
      </c>
      <c r="C24" s="130" t="s">
        <v>158</v>
      </c>
      <c r="D24" s="130">
        <v>20091101</v>
      </c>
      <c r="E24" s="130">
        <v>1</v>
      </c>
      <c r="F24" s="130">
        <v>43600</v>
      </c>
      <c r="G24" s="130">
        <v>43600</v>
      </c>
      <c r="H24" s="130"/>
      <c r="I24" s="130"/>
      <c r="J24" s="130"/>
    </row>
    <row r="25" spans="2:10" ht="15.5" thickBot="1">
      <c r="B25" s="131" t="s">
        <v>180</v>
      </c>
      <c r="C25" s="130" t="s">
        <v>181</v>
      </c>
      <c r="D25" s="130">
        <v>20120401</v>
      </c>
      <c r="E25" s="130">
        <v>4</v>
      </c>
      <c r="F25" s="130">
        <v>250</v>
      </c>
      <c r="G25" s="130">
        <v>1000</v>
      </c>
      <c r="H25" s="130"/>
      <c r="I25" s="130"/>
      <c r="J25" s="130"/>
    </row>
    <row r="26" spans="2:10" ht="15.5" thickBot="1">
      <c r="B26" s="131" t="s">
        <v>182</v>
      </c>
      <c r="C26" s="130" t="s">
        <v>158</v>
      </c>
      <c r="D26" s="130">
        <v>20070101</v>
      </c>
      <c r="E26" s="130">
        <v>1</v>
      </c>
      <c r="F26" s="130">
        <v>1080</v>
      </c>
      <c r="G26" s="130">
        <v>1080</v>
      </c>
      <c r="H26" s="130"/>
      <c r="I26" s="130"/>
      <c r="J26" s="130"/>
    </row>
    <row r="27" spans="2:10" ht="15.5" thickBot="1">
      <c r="B27" s="131" t="s">
        <v>183</v>
      </c>
      <c r="C27" s="130" t="s">
        <v>184</v>
      </c>
      <c r="D27" s="130">
        <v>20110601</v>
      </c>
      <c r="E27" s="130">
        <v>1</v>
      </c>
      <c r="F27" s="130">
        <v>3700</v>
      </c>
      <c r="G27" s="130">
        <v>3700</v>
      </c>
      <c r="H27" s="130"/>
      <c r="I27" s="130"/>
      <c r="J27" s="130"/>
    </row>
    <row r="28" spans="2:10" ht="15.5" thickBot="1">
      <c r="B28" s="131" t="s">
        <v>183</v>
      </c>
      <c r="C28" s="130" t="s">
        <v>185</v>
      </c>
      <c r="D28" s="130">
        <v>20110601</v>
      </c>
      <c r="E28" s="130">
        <v>1</v>
      </c>
      <c r="F28" s="130">
        <v>4200</v>
      </c>
      <c r="G28" s="130">
        <v>4200</v>
      </c>
      <c r="H28" s="130"/>
      <c r="I28" s="130"/>
      <c r="J28" s="130"/>
    </row>
    <row r="29" spans="2:10" ht="15.5" thickBot="1">
      <c r="B29" s="131" t="s">
        <v>183</v>
      </c>
      <c r="C29" s="130" t="s">
        <v>185</v>
      </c>
      <c r="D29" s="130">
        <v>20110601</v>
      </c>
      <c r="E29" s="130">
        <v>1</v>
      </c>
      <c r="F29" s="130">
        <v>4200</v>
      </c>
      <c r="G29" s="130">
        <v>4200</v>
      </c>
      <c r="H29" s="130"/>
      <c r="I29" s="130"/>
      <c r="J29" s="130"/>
    </row>
    <row r="30" spans="2:10" ht="15.5" thickBot="1">
      <c r="B30" s="131" t="s">
        <v>186</v>
      </c>
      <c r="C30" s="130" t="s">
        <v>203</v>
      </c>
      <c r="D30" s="130">
        <v>20110501</v>
      </c>
      <c r="E30" s="130">
        <v>6</v>
      </c>
      <c r="F30" s="130">
        <v>20500</v>
      </c>
      <c r="G30" s="130">
        <v>123000</v>
      </c>
      <c r="H30" s="130"/>
      <c r="I30" s="130"/>
      <c r="J30" s="130"/>
    </row>
    <row r="31" spans="2:10" ht="15.5" thickBot="1">
      <c r="B31" s="131" t="s">
        <v>186</v>
      </c>
      <c r="C31" s="130" t="s">
        <v>203</v>
      </c>
      <c r="D31" s="130">
        <v>20110501</v>
      </c>
      <c r="E31" s="130">
        <v>3</v>
      </c>
      <c r="F31" s="130">
        <v>25000</v>
      </c>
      <c r="G31" s="130">
        <v>75000</v>
      </c>
      <c r="H31" s="130"/>
      <c r="I31" s="130"/>
      <c r="J31" s="130"/>
    </row>
    <row r="32" spans="2:10" ht="15.5" thickBot="1">
      <c r="B32" s="131" t="s">
        <v>186</v>
      </c>
      <c r="C32" s="130" t="s">
        <v>203</v>
      </c>
      <c r="D32" s="130">
        <v>20110501</v>
      </c>
      <c r="E32" s="130">
        <v>1</v>
      </c>
      <c r="F32" s="130">
        <v>34000</v>
      </c>
      <c r="G32" s="130">
        <v>34000</v>
      </c>
      <c r="H32" s="130"/>
      <c r="I32" s="130"/>
      <c r="J32" s="130"/>
    </row>
    <row r="33" spans="2:10" ht="15.5" thickBot="1">
      <c r="B33" s="131" t="s">
        <v>187</v>
      </c>
      <c r="C33" s="130" t="s">
        <v>158</v>
      </c>
      <c r="D33" s="130">
        <v>20061101</v>
      </c>
      <c r="E33" s="130">
        <v>3</v>
      </c>
      <c r="F33" s="130">
        <v>110</v>
      </c>
      <c r="G33" s="130">
        <v>330</v>
      </c>
      <c r="H33" s="130"/>
      <c r="I33" s="130"/>
      <c r="J33" s="130"/>
    </row>
    <row r="34" spans="2:10" ht="15.5" thickBot="1">
      <c r="B34" s="131" t="s">
        <v>187</v>
      </c>
      <c r="C34" s="130" t="s">
        <v>158</v>
      </c>
      <c r="D34" s="130">
        <v>20070301</v>
      </c>
      <c r="E34" s="130">
        <v>2</v>
      </c>
      <c r="F34" s="130">
        <v>110.005</v>
      </c>
      <c r="G34" s="130">
        <v>220.01</v>
      </c>
      <c r="H34" s="130"/>
      <c r="I34" s="130"/>
      <c r="J34" s="130"/>
    </row>
    <row r="35" spans="2:10" ht="15.5" thickBot="1">
      <c r="B35" s="131" t="s">
        <v>187</v>
      </c>
      <c r="C35" s="130" t="s">
        <v>158</v>
      </c>
      <c r="D35" s="130">
        <v>20070301</v>
      </c>
      <c r="E35" s="130">
        <v>2</v>
      </c>
      <c r="F35" s="130">
        <v>110</v>
      </c>
      <c r="G35" s="130">
        <v>220</v>
      </c>
      <c r="H35" s="130"/>
      <c r="I35" s="130"/>
      <c r="J35" s="130"/>
    </row>
    <row r="36" spans="2:10" ht="15.5" thickBot="1">
      <c r="B36" s="131" t="s">
        <v>187</v>
      </c>
      <c r="C36" s="130" t="s">
        <v>158</v>
      </c>
      <c r="D36" s="130">
        <v>20070301</v>
      </c>
      <c r="E36" s="130">
        <v>2</v>
      </c>
      <c r="F36" s="130">
        <v>110</v>
      </c>
      <c r="G36" s="130">
        <v>220</v>
      </c>
      <c r="H36" s="130"/>
      <c r="I36" s="130"/>
      <c r="J36" s="130"/>
    </row>
    <row r="37" spans="2:10" ht="15.5" thickBot="1">
      <c r="B37" s="131" t="s">
        <v>187</v>
      </c>
      <c r="C37" s="130" t="s">
        <v>158</v>
      </c>
      <c r="D37" s="130">
        <v>20070301</v>
      </c>
      <c r="E37" s="130">
        <v>2</v>
      </c>
      <c r="F37" s="130">
        <v>110</v>
      </c>
      <c r="G37" s="130">
        <v>220</v>
      </c>
      <c r="H37" s="130"/>
      <c r="I37" s="130"/>
      <c r="J37" s="130"/>
    </row>
    <row r="38" spans="2:10" ht="15.5" thickBot="1">
      <c r="B38" s="131" t="s">
        <v>188</v>
      </c>
      <c r="C38" s="130" t="s">
        <v>158</v>
      </c>
      <c r="D38" s="130">
        <v>20070501</v>
      </c>
      <c r="E38" s="130">
        <v>3</v>
      </c>
      <c r="F38" s="130">
        <v>70</v>
      </c>
      <c r="G38" s="130">
        <v>210</v>
      </c>
      <c r="H38" s="130"/>
      <c r="I38" s="130"/>
      <c r="J38" s="130"/>
    </row>
    <row r="39" spans="2:10" ht="15.5" thickBot="1">
      <c r="B39" s="131" t="s">
        <v>187</v>
      </c>
      <c r="C39" s="130" t="s">
        <v>158</v>
      </c>
      <c r="D39" s="130">
        <v>20070301</v>
      </c>
      <c r="E39" s="130">
        <v>1</v>
      </c>
      <c r="F39" s="130">
        <v>109.99</v>
      </c>
      <c r="G39" s="130">
        <v>109.99</v>
      </c>
      <c r="H39" s="130"/>
      <c r="I39" s="130"/>
      <c r="J39" s="130"/>
    </row>
    <row r="40" spans="2:10" ht="15.5" thickBot="1">
      <c r="B40" s="131" t="s">
        <v>189</v>
      </c>
      <c r="C40" s="130" t="s">
        <v>158</v>
      </c>
      <c r="D40" s="130">
        <v>20070601</v>
      </c>
      <c r="E40" s="130">
        <v>3</v>
      </c>
      <c r="F40" s="130">
        <v>830</v>
      </c>
      <c r="G40" s="130">
        <v>2490</v>
      </c>
      <c r="H40" s="130"/>
      <c r="I40" s="130"/>
      <c r="J40" s="130"/>
    </row>
    <row r="41" spans="2:10" ht="15.5" thickBot="1">
      <c r="B41" s="131" t="s">
        <v>190</v>
      </c>
      <c r="C41" s="130" t="s">
        <v>158</v>
      </c>
      <c r="D41" s="130">
        <v>20070801</v>
      </c>
      <c r="E41" s="130">
        <v>1</v>
      </c>
      <c r="F41" s="130">
        <v>240</v>
      </c>
      <c r="G41" s="130">
        <v>240</v>
      </c>
      <c r="H41" s="130"/>
      <c r="I41" s="130"/>
      <c r="J41" s="130"/>
    </row>
    <row r="42" spans="2:10" ht="15.5" thickBot="1">
      <c r="B42" s="131" t="s">
        <v>191</v>
      </c>
      <c r="C42" s="130" t="s">
        <v>158</v>
      </c>
      <c r="D42" s="130">
        <v>20070801</v>
      </c>
      <c r="E42" s="130">
        <v>2</v>
      </c>
      <c r="F42" s="130">
        <v>80</v>
      </c>
      <c r="G42" s="130">
        <v>160</v>
      </c>
      <c r="H42" s="130"/>
      <c r="I42" s="130"/>
      <c r="J42" s="130"/>
    </row>
    <row r="43" spans="2:10" ht="15.5" thickBot="1">
      <c r="B43" s="131" t="s">
        <v>191</v>
      </c>
      <c r="C43" s="130" t="s">
        <v>158</v>
      </c>
      <c r="D43" s="130">
        <v>20070801</v>
      </c>
      <c r="E43" s="130">
        <v>5</v>
      </c>
      <c r="F43" s="130">
        <v>80</v>
      </c>
      <c r="G43" s="130">
        <v>400</v>
      </c>
      <c r="H43" s="130"/>
      <c r="I43" s="130"/>
      <c r="J43" s="130"/>
    </row>
    <row r="44" spans="2:10" ht="15.5" thickBot="1">
      <c r="B44" s="131" t="s">
        <v>191</v>
      </c>
      <c r="C44" s="130" t="s">
        <v>158</v>
      </c>
      <c r="D44" s="130">
        <v>20070801</v>
      </c>
      <c r="E44" s="130">
        <v>1</v>
      </c>
      <c r="F44" s="130">
        <v>80</v>
      </c>
      <c r="G44" s="130">
        <v>80</v>
      </c>
      <c r="H44" s="130"/>
      <c r="I44" s="130"/>
      <c r="J44" s="130"/>
    </row>
    <row r="45" spans="2:10" ht="15.5" thickBot="1">
      <c r="B45" s="131" t="s">
        <v>191</v>
      </c>
      <c r="C45" s="130" t="s">
        <v>158</v>
      </c>
      <c r="D45" s="130">
        <v>20070801</v>
      </c>
      <c r="E45" s="130">
        <v>2</v>
      </c>
      <c r="F45" s="130">
        <v>80</v>
      </c>
      <c r="G45" s="130">
        <v>160</v>
      </c>
      <c r="H45" s="130"/>
      <c r="I45" s="130"/>
      <c r="J45" s="130"/>
    </row>
    <row r="46" spans="2:10" ht="15.5" thickBot="1">
      <c r="B46" s="131" t="s">
        <v>192</v>
      </c>
      <c r="C46" s="130" t="s">
        <v>158</v>
      </c>
      <c r="D46" s="130">
        <v>20071201</v>
      </c>
      <c r="E46" s="130">
        <v>4</v>
      </c>
      <c r="F46" s="130">
        <v>80</v>
      </c>
      <c r="G46" s="130">
        <v>320</v>
      </c>
      <c r="H46" s="130"/>
      <c r="I46" s="130"/>
      <c r="J46" s="13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D0B3-FB34-4417-80CC-1CDC1AFFEFE1}">
  <dimension ref="A1:H48"/>
  <sheetViews>
    <sheetView topLeftCell="A28" workbookViewId="0">
      <selection sqref="A1:G48"/>
    </sheetView>
  </sheetViews>
  <sheetFormatPr defaultRowHeight="15"/>
  <cols>
    <col min="1" max="1" width="4.5" bestFit="1" customWidth="1"/>
    <col min="2" max="2" width="23.75" bestFit="1" customWidth="1"/>
    <col min="3" max="3" width="6.1640625" bestFit="1" customWidth="1"/>
    <col min="4" max="5" width="9.5" bestFit="1" customWidth="1"/>
    <col min="6" max="6" width="9.5" style="125" bestFit="1" customWidth="1"/>
    <col min="7" max="7" width="6.1640625" bestFit="1" customWidth="1"/>
  </cols>
  <sheetData>
    <row r="1" spans="1:8">
      <c r="A1" s="216" t="s">
        <v>49</v>
      </c>
      <c r="B1" s="214" t="s">
        <v>50</v>
      </c>
      <c r="C1" s="214" t="s">
        <v>193</v>
      </c>
      <c r="D1" s="214" t="s">
        <v>194</v>
      </c>
      <c r="E1" s="214" t="s">
        <v>153</v>
      </c>
      <c r="F1" s="212" t="s">
        <v>195</v>
      </c>
      <c r="G1" s="214" t="s">
        <v>56</v>
      </c>
      <c r="H1" s="114"/>
    </row>
    <row r="2" spans="1:8" ht="15.5" thickBot="1">
      <c r="A2" s="217"/>
      <c r="B2" s="218"/>
      <c r="C2" s="215"/>
      <c r="D2" s="215"/>
      <c r="E2" s="218"/>
      <c r="F2" s="213"/>
      <c r="G2" s="215"/>
      <c r="H2" s="114"/>
    </row>
    <row r="3" spans="1:8" ht="15.5" thickBot="1">
      <c r="A3" s="115">
        <v>1</v>
      </c>
      <c r="B3" s="121" t="s">
        <v>154</v>
      </c>
      <c r="C3" s="116">
        <v>1</v>
      </c>
      <c r="D3" s="117">
        <v>380</v>
      </c>
      <c r="E3" s="117">
        <f>C3*D3</f>
        <v>380</v>
      </c>
      <c r="F3" s="124">
        <v>20</v>
      </c>
      <c r="G3" s="118"/>
      <c r="H3" s="114">
        <v>20</v>
      </c>
    </row>
    <row r="4" spans="1:8" ht="15.5" thickBot="1">
      <c r="A4" s="115">
        <v>2</v>
      </c>
      <c r="B4" s="121" t="s">
        <v>156</v>
      </c>
      <c r="C4" s="116">
        <v>1</v>
      </c>
      <c r="D4" s="117">
        <v>1300</v>
      </c>
      <c r="E4" s="117">
        <f t="shared" ref="E4:E47" si="0">C4*D4</f>
        <v>1300</v>
      </c>
      <c r="F4" s="124">
        <v>30</v>
      </c>
      <c r="G4" s="118"/>
      <c r="H4" s="114">
        <v>30</v>
      </c>
    </row>
    <row r="5" spans="1:8" ht="15.5" thickBot="1">
      <c r="A5" s="115">
        <v>3</v>
      </c>
      <c r="B5" s="121" t="s">
        <v>157</v>
      </c>
      <c r="C5" s="116">
        <v>2</v>
      </c>
      <c r="D5" s="117">
        <v>480</v>
      </c>
      <c r="E5" s="117">
        <f t="shared" si="0"/>
        <v>960</v>
      </c>
      <c r="F5" s="124">
        <v>40</v>
      </c>
      <c r="G5" s="118"/>
      <c r="H5" s="114">
        <v>20</v>
      </c>
    </row>
    <row r="6" spans="1:8" ht="15.5" thickBot="1">
      <c r="A6" s="115">
        <v>4</v>
      </c>
      <c r="B6" s="121" t="s">
        <v>159</v>
      </c>
      <c r="C6" s="116">
        <v>1</v>
      </c>
      <c r="D6" s="117">
        <v>460</v>
      </c>
      <c r="E6" s="117">
        <f t="shared" si="0"/>
        <v>460</v>
      </c>
      <c r="F6" s="124">
        <v>10</v>
      </c>
      <c r="G6" s="118"/>
      <c r="H6" s="114">
        <v>10</v>
      </c>
    </row>
    <row r="7" spans="1:8" ht="15.5" thickBot="1">
      <c r="A7" s="115">
        <v>5</v>
      </c>
      <c r="B7" s="121" t="s">
        <v>160</v>
      </c>
      <c r="C7" s="116">
        <v>1</v>
      </c>
      <c r="D7" s="117">
        <v>930</v>
      </c>
      <c r="E7" s="117">
        <f t="shared" si="0"/>
        <v>930</v>
      </c>
      <c r="F7" s="124">
        <v>20</v>
      </c>
      <c r="G7" s="118"/>
      <c r="H7" s="114">
        <v>20</v>
      </c>
    </row>
    <row r="8" spans="1:8" ht="15.5" thickBot="1">
      <c r="A8" s="115">
        <v>6</v>
      </c>
      <c r="B8" s="121" t="s">
        <v>161</v>
      </c>
      <c r="C8" s="116">
        <v>2</v>
      </c>
      <c r="D8" s="117">
        <v>250</v>
      </c>
      <c r="E8" s="117">
        <f t="shared" si="0"/>
        <v>500</v>
      </c>
      <c r="F8" s="124">
        <v>20</v>
      </c>
      <c r="G8" s="118"/>
      <c r="H8" s="114">
        <v>10</v>
      </c>
    </row>
    <row r="9" spans="1:8" ht="15.5" thickBot="1">
      <c r="A9" s="115">
        <v>7</v>
      </c>
      <c r="B9" s="121" t="s">
        <v>162</v>
      </c>
      <c r="C9" s="116">
        <v>1</v>
      </c>
      <c r="D9" s="117">
        <v>500</v>
      </c>
      <c r="E9" s="117">
        <f t="shared" si="0"/>
        <v>500</v>
      </c>
      <c r="F9" s="124">
        <v>20</v>
      </c>
      <c r="G9" s="118"/>
      <c r="H9" s="114">
        <v>20</v>
      </c>
    </row>
    <row r="10" spans="1:8" ht="15.5" thickBot="1">
      <c r="A10" s="115">
        <v>8</v>
      </c>
      <c r="B10" s="121" t="s">
        <v>163</v>
      </c>
      <c r="C10" s="116">
        <v>1</v>
      </c>
      <c r="D10" s="117">
        <v>1400</v>
      </c>
      <c r="E10" s="117">
        <f t="shared" si="0"/>
        <v>1400</v>
      </c>
      <c r="F10" s="124">
        <v>30</v>
      </c>
      <c r="G10" s="118"/>
      <c r="H10" s="114">
        <v>30</v>
      </c>
    </row>
    <row r="11" spans="1:8" ht="15.5" thickBot="1">
      <c r="A11" s="115">
        <v>9</v>
      </c>
      <c r="B11" s="121" t="s">
        <v>164</v>
      </c>
      <c r="C11" s="116">
        <v>2</v>
      </c>
      <c r="D11" s="117">
        <v>3846.15</v>
      </c>
      <c r="E11" s="117">
        <f t="shared" si="0"/>
        <v>7692.3</v>
      </c>
      <c r="F11" s="124">
        <v>50</v>
      </c>
      <c r="G11" s="118"/>
      <c r="H11" s="114">
        <v>50</v>
      </c>
    </row>
    <row r="12" spans="1:8" ht="15.5" thickBot="1">
      <c r="A12" s="115">
        <v>10</v>
      </c>
      <c r="B12" s="121" t="s">
        <v>165</v>
      </c>
      <c r="C12" s="116">
        <v>1</v>
      </c>
      <c r="D12" s="117">
        <v>3700</v>
      </c>
      <c r="E12" s="117">
        <f t="shared" si="0"/>
        <v>3700</v>
      </c>
      <c r="F12" s="124">
        <v>80</v>
      </c>
      <c r="G12" s="118"/>
      <c r="H12" s="114">
        <v>80</v>
      </c>
    </row>
    <row r="13" spans="1:8" ht="15.5" thickBot="1">
      <c r="A13" s="115">
        <v>11</v>
      </c>
      <c r="B13" s="121" t="s">
        <v>167</v>
      </c>
      <c r="C13" s="116">
        <v>1</v>
      </c>
      <c r="D13" s="117">
        <v>3800</v>
      </c>
      <c r="E13" s="117">
        <f t="shared" si="0"/>
        <v>3800</v>
      </c>
      <c r="F13" s="124">
        <v>50</v>
      </c>
      <c r="G13" s="118"/>
      <c r="H13" s="114">
        <v>50</v>
      </c>
    </row>
    <row r="14" spans="1:8" ht="15.5" thickBot="1">
      <c r="A14" s="115">
        <v>12</v>
      </c>
      <c r="B14" s="121" t="s">
        <v>168</v>
      </c>
      <c r="C14" s="116">
        <v>1</v>
      </c>
      <c r="D14" s="117">
        <v>2200</v>
      </c>
      <c r="E14" s="117">
        <f t="shared" si="0"/>
        <v>2200</v>
      </c>
      <c r="F14" s="124">
        <v>50</v>
      </c>
      <c r="G14" s="118"/>
      <c r="H14" s="114">
        <v>50</v>
      </c>
    </row>
    <row r="15" spans="1:8" ht="15.5" thickBot="1">
      <c r="A15" s="115">
        <v>13</v>
      </c>
      <c r="B15" s="121" t="s">
        <v>169</v>
      </c>
      <c r="C15" s="116">
        <v>1</v>
      </c>
      <c r="D15" s="117">
        <v>2669.9</v>
      </c>
      <c r="E15" s="117">
        <f t="shared" si="0"/>
        <v>2669.9</v>
      </c>
      <c r="F15" s="124">
        <v>20</v>
      </c>
      <c r="G15" s="118"/>
      <c r="H15" s="114">
        <v>20</v>
      </c>
    </row>
    <row r="16" spans="1:8" ht="15.5" thickBot="1">
      <c r="A16" s="115">
        <v>14</v>
      </c>
      <c r="B16" s="121" t="s">
        <v>170</v>
      </c>
      <c r="C16" s="116">
        <v>1</v>
      </c>
      <c r="D16" s="117">
        <v>750</v>
      </c>
      <c r="E16" s="117">
        <f t="shared" si="0"/>
        <v>750</v>
      </c>
      <c r="F16" s="124">
        <v>20</v>
      </c>
      <c r="G16" s="118"/>
      <c r="H16" s="114">
        <v>20</v>
      </c>
    </row>
    <row r="17" spans="1:8" ht="15.5" thickBot="1">
      <c r="A17" s="115">
        <v>15</v>
      </c>
      <c r="B17" s="121" t="s">
        <v>171</v>
      </c>
      <c r="C17" s="116">
        <v>1</v>
      </c>
      <c r="D17" s="117">
        <v>147000</v>
      </c>
      <c r="E17" s="117">
        <f t="shared" si="0"/>
        <v>147000</v>
      </c>
      <c r="F17" s="124">
        <v>30</v>
      </c>
      <c r="G17" s="118"/>
      <c r="H17" s="114">
        <v>30</v>
      </c>
    </row>
    <row r="18" spans="1:8" ht="15.5" thickBot="1">
      <c r="A18" s="115">
        <v>16</v>
      </c>
      <c r="B18" s="121" t="s">
        <v>173</v>
      </c>
      <c r="C18" s="116">
        <v>3</v>
      </c>
      <c r="D18" s="117">
        <v>85500</v>
      </c>
      <c r="E18" s="117">
        <f t="shared" si="0"/>
        <v>256500</v>
      </c>
      <c r="F18" s="124">
        <v>90</v>
      </c>
      <c r="G18" s="118"/>
      <c r="H18" s="114">
        <v>30</v>
      </c>
    </row>
    <row r="19" spans="1:8" ht="15.5" thickBot="1">
      <c r="A19" s="115">
        <v>17</v>
      </c>
      <c r="B19" s="121" t="s">
        <v>174</v>
      </c>
      <c r="C19" s="116">
        <v>9</v>
      </c>
      <c r="D19" s="117">
        <v>6180</v>
      </c>
      <c r="E19" s="117">
        <f t="shared" si="0"/>
        <v>55620</v>
      </c>
      <c r="F19" s="124">
        <v>240</v>
      </c>
      <c r="G19" s="118"/>
      <c r="H19" s="114">
        <v>30</v>
      </c>
    </row>
    <row r="20" spans="1:8" ht="15.5" thickBot="1">
      <c r="A20" s="115">
        <v>18</v>
      </c>
      <c r="B20" s="121" t="s">
        <v>175</v>
      </c>
      <c r="C20" s="116">
        <v>5</v>
      </c>
      <c r="D20" s="117">
        <v>1025.6400000000001</v>
      </c>
      <c r="E20" s="117">
        <f t="shared" si="0"/>
        <v>5128.2000000000007</v>
      </c>
      <c r="F20" s="124">
        <v>100</v>
      </c>
      <c r="G20" s="118"/>
      <c r="H20" s="114">
        <v>30</v>
      </c>
    </row>
    <row r="21" spans="1:8" ht="15.5" thickBot="1">
      <c r="A21" s="115">
        <v>19</v>
      </c>
      <c r="B21" s="121" t="s">
        <v>176</v>
      </c>
      <c r="C21" s="116">
        <v>1</v>
      </c>
      <c r="D21" s="117">
        <v>2650</v>
      </c>
      <c r="E21" s="117">
        <f t="shared" si="0"/>
        <v>2650</v>
      </c>
      <c r="F21" s="124">
        <v>20</v>
      </c>
      <c r="G21" s="118"/>
      <c r="H21" s="114">
        <v>30</v>
      </c>
    </row>
    <row r="22" spans="1:8" ht="15.5" thickBot="1">
      <c r="A22" s="115">
        <v>20</v>
      </c>
      <c r="B22" s="121" t="s">
        <v>177</v>
      </c>
      <c r="C22" s="116">
        <v>1</v>
      </c>
      <c r="D22" s="117">
        <v>13700</v>
      </c>
      <c r="E22" s="117">
        <f t="shared" si="0"/>
        <v>13700</v>
      </c>
      <c r="F22" s="124">
        <v>30</v>
      </c>
      <c r="G22" s="118"/>
      <c r="H22" s="114">
        <v>30</v>
      </c>
    </row>
    <row r="23" spans="1:8" ht="15.5" thickBot="1">
      <c r="A23" s="115">
        <v>21</v>
      </c>
      <c r="B23" s="121" t="s">
        <v>178</v>
      </c>
      <c r="C23" s="116">
        <v>1</v>
      </c>
      <c r="D23" s="117">
        <v>1500</v>
      </c>
      <c r="E23" s="117">
        <f t="shared" si="0"/>
        <v>1500</v>
      </c>
      <c r="F23" s="124">
        <v>10</v>
      </c>
      <c r="G23" s="122"/>
      <c r="H23" s="114"/>
    </row>
    <row r="24" spans="1:8" ht="15.5" thickBot="1">
      <c r="A24" s="115">
        <v>22</v>
      </c>
      <c r="B24" s="121" t="s">
        <v>176</v>
      </c>
      <c r="C24" s="116">
        <v>1</v>
      </c>
      <c r="D24" s="117">
        <v>6900</v>
      </c>
      <c r="E24" s="117">
        <f t="shared" si="0"/>
        <v>6900</v>
      </c>
      <c r="F24" s="124">
        <v>20</v>
      </c>
      <c r="G24" s="118"/>
      <c r="H24" s="114">
        <v>20</v>
      </c>
    </row>
    <row r="25" spans="1:8" ht="15.5" thickBot="1">
      <c r="A25" s="115">
        <v>23</v>
      </c>
      <c r="B25" s="121" t="s">
        <v>179</v>
      </c>
      <c r="C25" s="116">
        <v>1</v>
      </c>
      <c r="D25" s="117">
        <v>43600</v>
      </c>
      <c r="E25" s="117">
        <f t="shared" si="0"/>
        <v>43600</v>
      </c>
      <c r="F25" s="124">
        <v>50</v>
      </c>
      <c r="G25" s="118"/>
      <c r="H25" s="114">
        <v>20</v>
      </c>
    </row>
    <row r="26" spans="1:8" ht="15.5" thickBot="1">
      <c r="A26" s="115">
        <v>24</v>
      </c>
      <c r="B26" s="121" t="s">
        <v>180</v>
      </c>
      <c r="C26" s="116">
        <v>4</v>
      </c>
      <c r="D26" s="117">
        <v>250</v>
      </c>
      <c r="E26" s="117">
        <f t="shared" si="0"/>
        <v>1000</v>
      </c>
      <c r="F26" s="124">
        <v>40</v>
      </c>
      <c r="G26" s="118"/>
      <c r="H26" s="114">
        <v>30</v>
      </c>
    </row>
    <row r="27" spans="1:8" ht="15.5" thickBot="1">
      <c r="A27" s="115">
        <v>25</v>
      </c>
      <c r="B27" s="121" t="s">
        <v>182</v>
      </c>
      <c r="C27" s="116">
        <v>1</v>
      </c>
      <c r="D27" s="117">
        <v>1080</v>
      </c>
      <c r="E27" s="117">
        <f t="shared" si="0"/>
        <v>1080</v>
      </c>
      <c r="F27" s="124">
        <v>30</v>
      </c>
      <c r="G27" s="118"/>
      <c r="H27" s="114">
        <v>10</v>
      </c>
    </row>
    <row r="28" spans="1:8" ht="15.5" thickBot="1">
      <c r="A28" s="115">
        <v>26</v>
      </c>
      <c r="B28" s="121" t="s">
        <v>183</v>
      </c>
      <c r="C28" s="116">
        <v>1</v>
      </c>
      <c r="D28" s="117">
        <v>3700</v>
      </c>
      <c r="E28" s="117">
        <f t="shared" si="0"/>
        <v>3700</v>
      </c>
      <c r="F28" s="124">
        <v>50</v>
      </c>
      <c r="G28" s="118"/>
      <c r="H28" s="114">
        <v>20</v>
      </c>
    </row>
    <row r="29" spans="1:8" ht="15.5" thickBot="1">
      <c r="A29" s="115">
        <v>27</v>
      </c>
      <c r="B29" s="121" t="s">
        <v>183</v>
      </c>
      <c r="C29" s="116">
        <v>1</v>
      </c>
      <c r="D29" s="117">
        <v>4200</v>
      </c>
      <c r="E29" s="117">
        <f t="shared" si="0"/>
        <v>4200</v>
      </c>
      <c r="F29" s="124">
        <v>50</v>
      </c>
      <c r="G29" s="118"/>
      <c r="H29" s="114">
        <v>50</v>
      </c>
    </row>
    <row r="30" spans="1:8" ht="15.5" thickBot="1">
      <c r="A30" s="115">
        <v>28</v>
      </c>
      <c r="B30" s="121" t="s">
        <v>183</v>
      </c>
      <c r="C30" s="116">
        <v>1</v>
      </c>
      <c r="D30" s="117">
        <v>4200</v>
      </c>
      <c r="E30" s="117">
        <f t="shared" si="0"/>
        <v>4200</v>
      </c>
      <c r="F30" s="124">
        <v>50</v>
      </c>
      <c r="G30" s="118"/>
      <c r="H30" s="114">
        <v>10</v>
      </c>
    </row>
    <row r="31" spans="1:8" ht="15.5" thickBot="1">
      <c r="A31" s="115">
        <v>29</v>
      </c>
      <c r="B31" s="121" t="s">
        <v>186</v>
      </c>
      <c r="C31" s="116">
        <v>6</v>
      </c>
      <c r="D31" s="117">
        <v>20500</v>
      </c>
      <c r="E31" s="117">
        <f t="shared" si="0"/>
        <v>123000</v>
      </c>
      <c r="F31" s="124">
        <v>360</v>
      </c>
      <c r="G31" s="118"/>
      <c r="H31" s="114">
        <v>30</v>
      </c>
    </row>
    <row r="32" spans="1:8" ht="15.5" thickBot="1">
      <c r="A32" s="115">
        <v>30</v>
      </c>
      <c r="B32" s="121" t="s">
        <v>186</v>
      </c>
      <c r="C32" s="116">
        <v>3</v>
      </c>
      <c r="D32" s="117">
        <v>25000</v>
      </c>
      <c r="E32" s="117">
        <f t="shared" si="0"/>
        <v>75000</v>
      </c>
      <c r="F32" s="124">
        <v>180</v>
      </c>
      <c r="G32" s="118"/>
      <c r="H32" s="114">
        <v>50</v>
      </c>
    </row>
    <row r="33" spans="1:8" ht="15.5" thickBot="1">
      <c r="A33" s="115">
        <v>31</v>
      </c>
      <c r="B33" s="121" t="s">
        <v>186</v>
      </c>
      <c r="C33" s="116">
        <v>1</v>
      </c>
      <c r="D33" s="117">
        <v>34000</v>
      </c>
      <c r="E33" s="117">
        <f t="shared" si="0"/>
        <v>34000</v>
      </c>
      <c r="F33" s="124">
        <v>60</v>
      </c>
      <c r="G33" s="118"/>
      <c r="H33" s="114">
        <v>50</v>
      </c>
    </row>
    <row r="34" spans="1:8" ht="15.5" thickBot="1">
      <c r="A34" s="115">
        <v>32</v>
      </c>
      <c r="B34" s="121" t="s">
        <v>187</v>
      </c>
      <c r="C34" s="116">
        <v>3</v>
      </c>
      <c r="D34" s="117">
        <v>110</v>
      </c>
      <c r="E34" s="117">
        <f t="shared" si="0"/>
        <v>330</v>
      </c>
      <c r="F34" s="124">
        <v>15</v>
      </c>
      <c r="G34" s="118"/>
      <c r="H34" s="114">
        <v>50</v>
      </c>
    </row>
    <row r="35" spans="1:8" ht="15.5" thickBot="1">
      <c r="A35" s="115">
        <v>33</v>
      </c>
      <c r="B35" s="121" t="s">
        <v>187</v>
      </c>
      <c r="C35" s="116">
        <v>2</v>
      </c>
      <c r="D35" s="117">
        <v>110.005</v>
      </c>
      <c r="E35" s="117">
        <f t="shared" si="0"/>
        <v>220.01</v>
      </c>
      <c r="F35" s="124">
        <v>10</v>
      </c>
      <c r="G35" s="118"/>
      <c r="H35" s="114">
        <v>100</v>
      </c>
    </row>
    <row r="36" spans="1:8" ht="15.5" thickBot="1">
      <c r="A36" s="115">
        <v>34</v>
      </c>
      <c r="B36" s="121" t="s">
        <v>187</v>
      </c>
      <c r="C36" s="116">
        <v>2</v>
      </c>
      <c r="D36" s="117">
        <v>110</v>
      </c>
      <c r="E36" s="117">
        <f t="shared" si="0"/>
        <v>220</v>
      </c>
      <c r="F36" s="124">
        <v>10</v>
      </c>
      <c r="G36" s="118"/>
      <c r="H36" s="114">
        <v>100</v>
      </c>
    </row>
    <row r="37" spans="1:8" ht="15.5" thickBot="1">
      <c r="A37" s="115">
        <v>35</v>
      </c>
      <c r="B37" s="121" t="s">
        <v>187</v>
      </c>
      <c r="C37" s="116">
        <v>2</v>
      </c>
      <c r="D37" s="117">
        <v>110</v>
      </c>
      <c r="E37" s="117">
        <f t="shared" si="0"/>
        <v>220</v>
      </c>
      <c r="F37" s="124">
        <v>10</v>
      </c>
      <c r="G37" s="118"/>
      <c r="H37" s="114">
        <v>100</v>
      </c>
    </row>
    <row r="38" spans="1:8" ht="15.5" thickBot="1">
      <c r="A38" s="115">
        <v>36</v>
      </c>
      <c r="B38" s="121" t="s">
        <v>187</v>
      </c>
      <c r="C38" s="116">
        <v>2</v>
      </c>
      <c r="D38" s="117">
        <v>110</v>
      </c>
      <c r="E38" s="117">
        <f t="shared" si="0"/>
        <v>220</v>
      </c>
      <c r="F38" s="124">
        <v>10</v>
      </c>
      <c r="G38" s="118"/>
      <c r="H38" s="114">
        <v>100</v>
      </c>
    </row>
    <row r="39" spans="1:8" ht="15.5" thickBot="1">
      <c r="A39" s="115">
        <v>37</v>
      </c>
      <c r="B39" s="121" t="s">
        <v>188</v>
      </c>
      <c r="C39" s="116">
        <v>3</v>
      </c>
      <c r="D39" s="117">
        <v>70</v>
      </c>
      <c r="E39" s="117">
        <f t="shared" si="0"/>
        <v>210</v>
      </c>
      <c r="F39" s="124">
        <v>6</v>
      </c>
      <c r="G39" s="118"/>
      <c r="H39" s="114">
        <v>100</v>
      </c>
    </row>
    <row r="40" spans="1:8" ht="15.5" thickBot="1">
      <c r="A40" s="115">
        <v>38</v>
      </c>
      <c r="B40" s="121" t="s">
        <v>187</v>
      </c>
      <c r="C40" s="116">
        <v>1</v>
      </c>
      <c r="D40" s="117">
        <v>109.99</v>
      </c>
      <c r="E40" s="117">
        <f t="shared" si="0"/>
        <v>109.99</v>
      </c>
      <c r="F40" s="124">
        <v>5</v>
      </c>
      <c r="G40" s="118"/>
      <c r="H40" s="114">
        <v>5</v>
      </c>
    </row>
    <row r="41" spans="1:8" ht="15.5" thickBot="1">
      <c r="A41" s="115">
        <v>39</v>
      </c>
      <c r="B41" s="121" t="s">
        <v>189</v>
      </c>
      <c r="C41" s="116">
        <v>3</v>
      </c>
      <c r="D41" s="117">
        <v>830</v>
      </c>
      <c r="E41" s="117">
        <f t="shared" si="0"/>
        <v>2490</v>
      </c>
      <c r="F41" s="124">
        <v>90</v>
      </c>
      <c r="G41" s="118"/>
      <c r="H41" s="114">
        <v>5</v>
      </c>
    </row>
    <row r="42" spans="1:8" ht="15.5" thickBot="1">
      <c r="A42" s="115">
        <v>40</v>
      </c>
      <c r="B42" s="121" t="s">
        <v>190</v>
      </c>
      <c r="C42" s="116">
        <v>1</v>
      </c>
      <c r="D42" s="117">
        <v>240</v>
      </c>
      <c r="E42" s="117">
        <f t="shared" si="0"/>
        <v>240</v>
      </c>
      <c r="F42" s="124">
        <v>10</v>
      </c>
      <c r="G42" s="118"/>
      <c r="H42" s="114">
        <v>5</v>
      </c>
    </row>
    <row r="43" spans="1:8" ht="15.5" thickBot="1">
      <c r="A43" s="115">
        <v>41</v>
      </c>
      <c r="B43" s="121" t="s">
        <v>191</v>
      </c>
      <c r="C43" s="116">
        <v>2</v>
      </c>
      <c r="D43" s="117">
        <v>80</v>
      </c>
      <c r="E43" s="117">
        <f t="shared" si="0"/>
        <v>160</v>
      </c>
      <c r="F43" s="124">
        <v>10</v>
      </c>
      <c r="G43" s="118"/>
      <c r="H43" s="114">
        <v>5</v>
      </c>
    </row>
    <row r="44" spans="1:8" ht="15.5" thickBot="1">
      <c r="A44" s="115">
        <v>42</v>
      </c>
      <c r="B44" s="121" t="s">
        <v>191</v>
      </c>
      <c r="C44" s="116">
        <v>5</v>
      </c>
      <c r="D44" s="117">
        <v>80</v>
      </c>
      <c r="E44" s="117">
        <f t="shared" si="0"/>
        <v>400</v>
      </c>
      <c r="F44" s="124">
        <v>50</v>
      </c>
      <c r="G44" s="118"/>
      <c r="H44" s="114">
        <v>5</v>
      </c>
    </row>
    <row r="45" spans="1:8" ht="15.5" thickBot="1">
      <c r="A45" s="115">
        <v>43</v>
      </c>
      <c r="B45" s="121" t="s">
        <v>191</v>
      </c>
      <c r="C45" s="116">
        <v>1</v>
      </c>
      <c r="D45" s="117">
        <v>80</v>
      </c>
      <c r="E45" s="117">
        <f t="shared" si="0"/>
        <v>80</v>
      </c>
      <c r="F45" s="124">
        <v>5</v>
      </c>
      <c r="G45" s="118"/>
      <c r="H45" s="114">
        <v>2</v>
      </c>
    </row>
    <row r="46" spans="1:8" ht="15.5" thickBot="1">
      <c r="A46" s="115">
        <v>44</v>
      </c>
      <c r="B46" s="121" t="s">
        <v>191</v>
      </c>
      <c r="C46" s="116">
        <v>2</v>
      </c>
      <c r="D46" s="117">
        <v>80</v>
      </c>
      <c r="E46" s="117">
        <f t="shared" si="0"/>
        <v>160</v>
      </c>
      <c r="F46" s="124">
        <v>10</v>
      </c>
      <c r="G46" s="118"/>
      <c r="H46" s="114">
        <v>5</v>
      </c>
    </row>
    <row r="47" spans="1:8" ht="15.5" thickBot="1">
      <c r="A47" s="115">
        <v>45</v>
      </c>
      <c r="B47" s="121" t="s">
        <v>192</v>
      </c>
      <c r="C47" s="116">
        <v>4</v>
      </c>
      <c r="D47" s="117">
        <v>80</v>
      </c>
      <c r="E47" s="117">
        <f t="shared" si="0"/>
        <v>320</v>
      </c>
      <c r="F47" s="124">
        <v>20</v>
      </c>
      <c r="G47" s="118"/>
      <c r="H47" s="114">
        <v>30</v>
      </c>
    </row>
    <row r="48" spans="1:8" ht="15.5" thickBot="1">
      <c r="A48" s="119"/>
      <c r="B48" s="123" t="s">
        <v>58</v>
      </c>
      <c r="C48" s="120">
        <f>SUM(C3:C47)</f>
        <v>91</v>
      </c>
      <c r="D48" s="118"/>
      <c r="E48" s="117">
        <f>SUM(E3:E47)</f>
        <v>811400.4</v>
      </c>
      <c r="F48" s="124">
        <f>SUM(F3:F47)</f>
        <v>2131</v>
      </c>
      <c r="G48" s="118"/>
      <c r="H48" s="114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F0F51-702C-457E-8E2C-AD498DBA6E33}">
  <dimension ref="B2:I57"/>
  <sheetViews>
    <sheetView workbookViewId="0">
      <selection activeCell="H4" sqref="H4:H5"/>
    </sheetView>
  </sheetViews>
  <sheetFormatPr defaultRowHeight="15"/>
  <cols>
    <col min="2" max="2" width="4.5" bestFit="1" customWidth="1"/>
    <col min="3" max="3" width="9.5" bestFit="1" customWidth="1"/>
    <col min="4" max="5" width="7.83203125" bestFit="1" customWidth="1"/>
    <col min="6" max="6" width="10.4140625" bestFit="1" customWidth="1"/>
    <col min="7" max="7" width="11.25" bestFit="1" customWidth="1"/>
    <col min="8" max="8" width="9.5" bestFit="1" customWidth="1"/>
    <col min="9" max="9" width="6.1640625" bestFit="1" customWidth="1"/>
  </cols>
  <sheetData>
    <row r="2" spans="2:9">
      <c r="B2" s="225" t="s">
        <v>34</v>
      </c>
      <c r="C2" s="223" t="s">
        <v>8</v>
      </c>
      <c r="D2" s="223" t="s">
        <v>10</v>
      </c>
      <c r="E2" s="220" t="s">
        <v>11</v>
      </c>
      <c r="F2" s="220" t="s">
        <v>17</v>
      </c>
      <c r="G2" s="221" t="s">
        <v>150</v>
      </c>
      <c r="H2" s="223" t="s">
        <v>149</v>
      </c>
      <c r="I2" s="219" t="s">
        <v>15</v>
      </c>
    </row>
    <row r="3" spans="2:9">
      <c r="B3" s="226"/>
      <c r="C3" s="224"/>
      <c r="D3" s="224"/>
      <c r="E3" s="220"/>
      <c r="F3" s="220"/>
      <c r="G3" s="222"/>
      <c r="H3" s="224"/>
      <c r="I3" s="219"/>
    </row>
    <row r="4" spans="2:9">
      <c r="B4" s="113">
        <v>1</v>
      </c>
      <c r="C4" s="12" t="s">
        <v>123</v>
      </c>
      <c r="D4" s="99" t="s">
        <v>135</v>
      </c>
      <c r="E4" s="100">
        <v>9</v>
      </c>
      <c r="F4" s="112">
        <v>2550</v>
      </c>
      <c r="G4" s="11">
        <v>73500</v>
      </c>
      <c r="H4" s="110">
        <v>10</v>
      </c>
      <c r="I4" s="110"/>
    </row>
    <row r="5" spans="2:9">
      <c r="B5" s="113">
        <v>2</v>
      </c>
      <c r="C5" s="12" t="s">
        <v>123</v>
      </c>
      <c r="D5" s="101" t="s">
        <v>136</v>
      </c>
      <c r="E5" s="100">
        <v>56</v>
      </c>
      <c r="F5" s="112">
        <v>1500</v>
      </c>
      <c r="G5" s="11">
        <v>84000</v>
      </c>
      <c r="H5" s="110">
        <v>30</v>
      </c>
      <c r="I5" s="110"/>
    </row>
    <row r="6" spans="2:9">
      <c r="B6" s="113">
        <v>3</v>
      </c>
      <c r="C6" s="12" t="s">
        <v>98</v>
      </c>
      <c r="D6" s="99" t="s">
        <v>137</v>
      </c>
      <c r="E6" s="100">
        <v>2</v>
      </c>
      <c r="F6" s="112">
        <v>1500</v>
      </c>
      <c r="G6" s="11">
        <v>3000</v>
      </c>
      <c r="H6" s="110">
        <v>20</v>
      </c>
      <c r="I6" s="110"/>
    </row>
    <row r="7" spans="2:9">
      <c r="B7" s="113">
        <v>4</v>
      </c>
      <c r="C7" s="12" t="s">
        <v>98</v>
      </c>
      <c r="D7" s="99" t="s">
        <v>138</v>
      </c>
      <c r="E7" s="100">
        <v>1</v>
      </c>
      <c r="F7" s="112">
        <v>3300</v>
      </c>
      <c r="G7" s="11">
        <v>3300</v>
      </c>
      <c r="H7" s="109">
        <v>10</v>
      </c>
      <c r="I7" s="110"/>
    </row>
    <row r="8" spans="2:9">
      <c r="B8" s="113">
        <v>5</v>
      </c>
      <c r="C8" s="12" t="s">
        <v>98</v>
      </c>
      <c r="D8" s="99" t="s">
        <v>138</v>
      </c>
      <c r="E8" s="100">
        <v>1</v>
      </c>
      <c r="F8" s="112">
        <v>6975</v>
      </c>
      <c r="G8" s="11">
        <v>6975</v>
      </c>
      <c r="H8" s="110">
        <v>0</v>
      </c>
      <c r="I8" s="113"/>
    </row>
    <row r="9" spans="2:9">
      <c r="B9" s="113">
        <v>6</v>
      </c>
      <c r="C9" s="12" t="s">
        <v>98</v>
      </c>
      <c r="D9" s="99" t="s">
        <v>138</v>
      </c>
      <c r="E9" s="100">
        <v>1</v>
      </c>
      <c r="F9" s="112">
        <v>6946</v>
      </c>
      <c r="G9" s="11">
        <v>6946</v>
      </c>
      <c r="H9" s="110">
        <v>0</v>
      </c>
      <c r="I9" s="113"/>
    </row>
    <row r="10" spans="2:9">
      <c r="B10" s="113">
        <v>7</v>
      </c>
      <c r="C10" s="12" t="s">
        <v>98</v>
      </c>
      <c r="D10" s="99" t="s">
        <v>139</v>
      </c>
      <c r="E10" s="100">
        <v>1</v>
      </c>
      <c r="F10" s="112">
        <v>2270</v>
      </c>
      <c r="G10" s="11">
        <v>2270</v>
      </c>
      <c r="H10" s="110">
        <v>0</v>
      </c>
      <c r="I10" s="113"/>
    </row>
    <row r="11" spans="2:9">
      <c r="B11" s="113">
        <v>8</v>
      </c>
      <c r="C11" s="12" t="s">
        <v>98</v>
      </c>
      <c r="D11" s="99" t="s">
        <v>140</v>
      </c>
      <c r="E11" s="100">
        <v>4</v>
      </c>
      <c r="F11" s="112">
        <v>2913</v>
      </c>
      <c r="G11" s="11">
        <v>11650</v>
      </c>
      <c r="H11" s="110">
        <f>4*5</f>
        <v>20</v>
      </c>
      <c r="I11" s="113"/>
    </row>
    <row r="12" spans="2:9">
      <c r="B12" s="113">
        <v>9</v>
      </c>
      <c r="C12" s="12" t="s">
        <v>105</v>
      </c>
      <c r="D12" s="99" t="s">
        <v>141</v>
      </c>
      <c r="E12" s="100">
        <v>6</v>
      </c>
      <c r="F12" s="112">
        <v>2350</v>
      </c>
      <c r="G12" s="11">
        <v>14100</v>
      </c>
      <c r="H12" s="110">
        <v>0</v>
      </c>
      <c r="I12" s="113"/>
    </row>
    <row r="13" spans="2:9">
      <c r="B13" s="113">
        <v>10</v>
      </c>
      <c r="C13" s="12" t="s">
        <v>98</v>
      </c>
      <c r="D13" s="102" t="s">
        <v>142</v>
      </c>
      <c r="E13" s="103">
        <v>1</v>
      </c>
      <c r="F13" s="112">
        <v>2390</v>
      </c>
      <c r="G13" s="11">
        <v>2390</v>
      </c>
      <c r="H13" s="110">
        <v>0</v>
      </c>
      <c r="I13" s="113"/>
    </row>
    <row r="14" spans="2:9">
      <c r="B14" s="113">
        <v>11</v>
      </c>
      <c r="C14" s="12" t="s">
        <v>104</v>
      </c>
      <c r="D14" s="102" t="s">
        <v>143</v>
      </c>
      <c r="E14" s="103">
        <v>4</v>
      </c>
      <c r="F14" s="112">
        <v>4040.0000000000005</v>
      </c>
      <c r="G14" s="11">
        <v>11600</v>
      </c>
      <c r="H14" s="110">
        <v>80</v>
      </c>
      <c r="I14" s="113" t="s">
        <v>147</v>
      </c>
    </row>
    <row r="15" spans="2:9">
      <c r="B15" s="113">
        <v>12</v>
      </c>
      <c r="C15" s="12" t="s">
        <v>104</v>
      </c>
      <c r="D15" s="102" t="s">
        <v>143</v>
      </c>
      <c r="E15" s="103">
        <v>1</v>
      </c>
      <c r="F15" s="112">
        <v>5040</v>
      </c>
      <c r="G15" s="11">
        <v>5040</v>
      </c>
      <c r="H15" s="110">
        <v>20</v>
      </c>
      <c r="I15" s="113" t="s">
        <v>147</v>
      </c>
    </row>
    <row r="16" spans="2:9">
      <c r="B16" s="113">
        <v>13</v>
      </c>
      <c r="C16" s="12" t="s">
        <v>104</v>
      </c>
      <c r="D16" s="102" t="s">
        <v>137</v>
      </c>
      <c r="E16" s="103">
        <v>4</v>
      </c>
      <c r="F16" s="112">
        <v>3700</v>
      </c>
      <c r="G16" s="11">
        <v>14800</v>
      </c>
      <c r="H16" s="110">
        <v>80</v>
      </c>
      <c r="I16" s="113" t="s">
        <v>147</v>
      </c>
    </row>
    <row r="17" spans="2:9">
      <c r="B17" s="113">
        <v>14</v>
      </c>
      <c r="C17" s="12" t="s">
        <v>104</v>
      </c>
      <c r="D17" s="102" t="s">
        <v>137</v>
      </c>
      <c r="E17" s="103">
        <v>1</v>
      </c>
      <c r="F17" s="112">
        <v>4700</v>
      </c>
      <c r="G17" s="11">
        <v>4700</v>
      </c>
      <c r="H17" s="110">
        <v>20</v>
      </c>
      <c r="I17" s="113" t="s">
        <v>147</v>
      </c>
    </row>
    <row r="18" spans="2:9">
      <c r="B18" s="113">
        <v>15</v>
      </c>
      <c r="C18" s="12" t="s">
        <v>104</v>
      </c>
      <c r="D18" s="102" t="s">
        <v>144</v>
      </c>
      <c r="E18" s="103">
        <v>2</v>
      </c>
      <c r="F18" s="112">
        <v>1950</v>
      </c>
      <c r="G18" s="11">
        <v>5900</v>
      </c>
      <c r="H18" s="110">
        <v>40</v>
      </c>
      <c r="I18" s="113" t="s">
        <v>147</v>
      </c>
    </row>
    <row r="19" spans="2:9">
      <c r="B19" s="113">
        <v>16</v>
      </c>
      <c r="C19" s="12" t="s">
        <v>104</v>
      </c>
      <c r="D19" s="102" t="s">
        <v>138</v>
      </c>
      <c r="E19" s="103">
        <v>2</v>
      </c>
      <c r="F19" s="112">
        <v>2399</v>
      </c>
      <c r="G19" s="11">
        <v>4800</v>
      </c>
      <c r="H19" s="110">
        <v>40</v>
      </c>
      <c r="I19" s="113" t="s">
        <v>147</v>
      </c>
    </row>
    <row r="20" spans="2:9">
      <c r="B20" s="113">
        <v>17</v>
      </c>
      <c r="C20" s="12" t="s">
        <v>104</v>
      </c>
      <c r="D20" s="102" t="s">
        <v>138</v>
      </c>
      <c r="E20" s="103">
        <v>4</v>
      </c>
      <c r="F20" s="112">
        <v>2260</v>
      </c>
      <c r="G20" s="11">
        <v>9000</v>
      </c>
      <c r="H20" s="110">
        <f>E20*80</f>
        <v>320</v>
      </c>
      <c r="I20" s="113" t="s">
        <v>148</v>
      </c>
    </row>
    <row r="21" spans="2:9">
      <c r="B21" s="113">
        <v>18</v>
      </c>
      <c r="C21" s="12" t="s">
        <v>104</v>
      </c>
      <c r="D21" s="102" t="s">
        <v>145</v>
      </c>
      <c r="E21" s="103">
        <v>3</v>
      </c>
      <c r="F21" s="112">
        <v>3001</v>
      </c>
      <c r="G21" s="11">
        <v>9003</v>
      </c>
      <c r="H21" s="110">
        <f>E21*80</f>
        <v>240</v>
      </c>
      <c r="I21" s="113" t="s">
        <v>148</v>
      </c>
    </row>
    <row r="22" spans="2:9">
      <c r="B22" s="113">
        <v>19</v>
      </c>
      <c r="C22" s="12" t="s">
        <v>70</v>
      </c>
      <c r="D22" s="104">
        <v>2005</v>
      </c>
      <c r="E22" s="105">
        <v>1</v>
      </c>
      <c r="F22" s="112">
        <v>3500</v>
      </c>
      <c r="G22" s="11">
        <v>3500</v>
      </c>
      <c r="H22" s="110">
        <v>50</v>
      </c>
      <c r="I22" s="113"/>
    </row>
    <row r="23" spans="2:9">
      <c r="B23" s="113">
        <v>20</v>
      </c>
      <c r="C23" s="12" t="s">
        <v>70</v>
      </c>
      <c r="D23" s="104">
        <v>2005</v>
      </c>
      <c r="E23" s="105">
        <v>1</v>
      </c>
      <c r="F23" s="112">
        <v>3459.9999999999995</v>
      </c>
      <c r="G23" s="11">
        <v>3459.9999999999995</v>
      </c>
      <c r="H23" s="110">
        <v>50</v>
      </c>
      <c r="I23" s="113"/>
    </row>
    <row r="24" spans="2:9">
      <c r="B24" s="113">
        <v>21</v>
      </c>
      <c r="C24" s="12" t="s">
        <v>70</v>
      </c>
      <c r="D24" s="104">
        <v>2005</v>
      </c>
      <c r="E24" s="105">
        <v>2</v>
      </c>
      <c r="F24" s="112">
        <v>4900</v>
      </c>
      <c r="G24" s="11">
        <v>4900</v>
      </c>
      <c r="H24" s="110">
        <v>100</v>
      </c>
      <c r="I24" s="113"/>
    </row>
    <row r="25" spans="2:9">
      <c r="B25" s="113">
        <v>22</v>
      </c>
      <c r="C25" s="12" t="s">
        <v>70</v>
      </c>
      <c r="D25" s="104">
        <v>2005</v>
      </c>
      <c r="E25" s="105">
        <v>1</v>
      </c>
      <c r="F25" s="112">
        <v>6600</v>
      </c>
      <c r="G25" s="11">
        <v>6600</v>
      </c>
      <c r="H25" s="110">
        <v>30</v>
      </c>
      <c r="I25" s="113"/>
    </row>
    <row r="26" spans="2:9">
      <c r="B26" s="113">
        <v>23</v>
      </c>
      <c r="C26" s="12" t="s">
        <v>70</v>
      </c>
      <c r="D26" s="104">
        <v>2005</v>
      </c>
      <c r="E26" s="105">
        <v>1</v>
      </c>
      <c r="F26" s="112">
        <v>2200</v>
      </c>
      <c r="G26" s="11">
        <v>2200</v>
      </c>
      <c r="H26" s="110">
        <v>30</v>
      </c>
      <c r="I26" s="113"/>
    </row>
    <row r="27" spans="2:9">
      <c r="B27" s="113">
        <v>24</v>
      </c>
      <c r="C27" s="12" t="s">
        <v>70</v>
      </c>
      <c r="D27" s="104">
        <v>2005</v>
      </c>
      <c r="E27" s="105">
        <v>1</v>
      </c>
      <c r="F27" s="112">
        <v>2700</v>
      </c>
      <c r="G27" s="11">
        <v>2700</v>
      </c>
      <c r="H27" s="110">
        <v>30</v>
      </c>
      <c r="I27" s="113"/>
    </row>
    <row r="28" spans="2:9">
      <c r="B28" s="113">
        <v>25</v>
      </c>
      <c r="C28" s="12" t="s">
        <v>70</v>
      </c>
      <c r="D28" s="104">
        <v>2005</v>
      </c>
      <c r="E28" s="105">
        <v>1</v>
      </c>
      <c r="F28" s="112">
        <v>2100</v>
      </c>
      <c r="G28" s="11">
        <v>2100</v>
      </c>
      <c r="H28" s="110">
        <v>30</v>
      </c>
      <c r="I28" s="113"/>
    </row>
    <row r="29" spans="2:9">
      <c r="B29" s="113">
        <v>26</v>
      </c>
      <c r="C29" s="12" t="s">
        <v>70</v>
      </c>
      <c r="D29" s="104">
        <v>2005</v>
      </c>
      <c r="E29" s="105">
        <v>1</v>
      </c>
      <c r="F29" s="112">
        <v>12000</v>
      </c>
      <c r="G29" s="11">
        <v>12000</v>
      </c>
      <c r="H29" s="110">
        <v>30</v>
      </c>
      <c r="I29" s="113"/>
    </row>
    <row r="30" spans="2:9">
      <c r="B30" s="113">
        <v>27</v>
      </c>
      <c r="C30" s="12" t="s">
        <v>70</v>
      </c>
      <c r="D30" s="104">
        <v>2005</v>
      </c>
      <c r="E30" s="105">
        <v>2</v>
      </c>
      <c r="F30" s="112">
        <v>2800.0000000000005</v>
      </c>
      <c r="G30" s="11">
        <v>5600.0000000000009</v>
      </c>
      <c r="H30" s="110">
        <v>60</v>
      </c>
      <c r="I30" s="113"/>
    </row>
    <row r="31" spans="2:9">
      <c r="B31" s="113">
        <v>28</v>
      </c>
      <c r="C31" s="12" t="s">
        <v>124</v>
      </c>
      <c r="D31" s="104">
        <v>2005</v>
      </c>
      <c r="E31" s="105">
        <v>1</v>
      </c>
      <c r="F31" s="112">
        <v>7572</v>
      </c>
      <c r="G31" s="11">
        <v>7572</v>
      </c>
      <c r="H31" s="110">
        <v>5</v>
      </c>
      <c r="I31" s="113"/>
    </row>
    <row r="32" spans="2:9">
      <c r="B32" s="113">
        <v>29</v>
      </c>
      <c r="C32" s="12" t="s">
        <v>124</v>
      </c>
      <c r="D32" s="104">
        <v>2005</v>
      </c>
      <c r="E32" s="105">
        <v>1</v>
      </c>
      <c r="F32" s="112">
        <v>3600</v>
      </c>
      <c r="G32" s="11">
        <v>3600</v>
      </c>
      <c r="H32" s="110">
        <v>5</v>
      </c>
      <c r="I32" s="113"/>
    </row>
    <row r="33" spans="2:9">
      <c r="B33" s="113">
        <v>30</v>
      </c>
      <c r="C33" s="12" t="s">
        <v>124</v>
      </c>
      <c r="D33" s="104">
        <v>2005</v>
      </c>
      <c r="E33" s="105">
        <v>1</v>
      </c>
      <c r="F33" s="112">
        <v>1060</v>
      </c>
      <c r="G33" s="11">
        <v>1060</v>
      </c>
      <c r="H33" s="110">
        <v>5</v>
      </c>
      <c r="I33" s="113"/>
    </row>
    <row r="34" spans="2:9">
      <c r="B34" s="113">
        <v>31</v>
      </c>
      <c r="C34" s="12" t="s">
        <v>125</v>
      </c>
      <c r="D34" s="104">
        <v>2005</v>
      </c>
      <c r="E34" s="105">
        <v>2</v>
      </c>
      <c r="F34" s="112">
        <v>456</v>
      </c>
      <c r="G34" s="11">
        <v>900</v>
      </c>
      <c r="H34" s="110">
        <v>5</v>
      </c>
      <c r="I34" s="113"/>
    </row>
    <row r="35" spans="2:9">
      <c r="B35" s="113">
        <v>32</v>
      </c>
      <c r="C35" s="12" t="s">
        <v>92</v>
      </c>
      <c r="D35" s="104">
        <v>2005</v>
      </c>
      <c r="E35" s="105">
        <v>2</v>
      </c>
      <c r="F35" s="112">
        <v>1100</v>
      </c>
      <c r="G35" s="11">
        <v>2200</v>
      </c>
      <c r="H35" s="110">
        <v>0</v>
      </c>
      <c r="I35" s="113"/>
    </row>
    <row r="36" spans="2:9">
      <c r="B36" s="113">
        <v>33</v>
      </c>
      <c r="C36" s="12" t="s">
        <v>92</v>
      </c>
      <c r="D36" s="104">
        <v>2005</v>
      </c>
      <c r="E36" s="105">
        <v>2</v>
      </c>
      <c r="F36" s="112">
        <v>1150</v>
      </c>
      <c r="G36" s="11">
        <v>2300</v>
      </c>
      <c r="H36" s="110">
        <v>0</v>
      </c>
      <c r="I36" s="113"/>
    </row>
    <row r="37" spans="2:9">
      <c r="B37" s="113">
        <v>34</v>
      </c>
      <c r="C37" s="12" t="s">
        <v>92</v>
      </c>
      <c r="D37" s="104">
        <v>2005</v>
      </c>
      <c r="E37" s="105">
        <v>1</v>
      </c>
      <c r="F37" s="112">
        <v>1800</v>
      </c>
      <c r="G37" s="11">
        <v>1800</v>
      </c>
      <c r="H37" s="110">
        <v>0</v>
      </c>
      <c r="I37" s="113"/>
    </row>
    <row r="38" spans="2:9">
      <c r="B38" s="113">
        <v>35</v>
      </c>
      <c r="C38" s="12" t="s">
        <v>92</v>
      </c>
      <c r="D38" s="104">
        <v>2005</v>
      </c>
      <c r="E38" s="105">
        <v>1</v>
      </c>
      <c r="F38" s="112">
        <v>1210</v>
      </c>
      <c r="G38" s="11">
        <v>1210</v>
      </c>
      <c r="H38" s="110">
        <v>0</v>
      </c>
      <c r="I38" s="113"/>
    </row>
    <row r="39" spans="2:9">
      <c r="B39" s="113">
        <v>36</v>
      </c>
      <c r="C39" s="12" t="s">
        <v>92</v>
      </c>
      <c r="D39" s="104">
        <v>2005</v>
      </c>
      <c r="E39" s="105">
        <v>1</v>
      </c>
      <c r="F39" s="112">
        <v>1000</v>
      </c>
      <c r="G39" s="11">
        <v>1000</v>
      </c>
      <c r="H39" s="110">
        <v>0</v>
      </c>
      <c r="I39" s="113"/>
    </row>
    <row r="40" spans="2:9">
      <c r="B40" s="113">
        <v>37</v>
      </c>
      <c r="C40" s="12" t="s">
        <v>92</v>
      </c>
      <c r="D40" s="104">
        <v>2006</v>
      </c>
      <c r="E40" s="105">
        <v>3</v>
      </c>
      <c r="F40" s="112">
        <v>2600</v>
      </c>
      <c r="G40" s="11">
        <v>7800</v>
      </c>
      <c r="H40" s="110">
        <v>0</v>
      </c>
      <c r="I40" s="113"/>
    </row>
    <row r="41" spans="2:9">
      <c r="B41" s="113">
        <v>38</v>
      </c>
      <c r="C41" s="12" t="s">
        <v>92</v>
      </c>
      <c r="D41" s="104">
        <v>2006</v>
      </c>
      <c r="E41" s="105">
        <v>1</v>
      </c>
      <c r="F41" s="112">
        <v>4800</v>
      </c>
      <c r="G41" s="11">
        <v>4800</v>
      </c>
      <c r="H41" s="110">
        <v>0</v>
      </c>
      <c r="I41" s="113"/>
    </row>
    <row r="42" spans="2:9">
      <c r="B42" s="113">
        <v>39</v>
      </c>
      <c r="C42" s="12" t="s">
        <v>126</v>
      </c>
      <c r="D42" s="104">
        <v>2005</v>
      </c>
      <c r="E42" s="105">
        <v>1</v>
      </c>
      <c r="F42" s="112">
        <v>1350</v>
      </c>
      <c r="G42" s="11">
        <v>1350</v>
      </c>
      <c r="H42" s="110">
        <v>0</v>
      </c>
      <c r="I42" s="113"/>
    </row>
    <row r="43" spans="2:9">
      <c r="B43" s="113">
        <v>40</v>
      </c>
      <c r="C43" s="12" t="s">
        <v>127</v>
      </c>
      <c r="D43" s="104">
        <v>2005</v>
      </c>
      <c r="E43" s="105">
        <v>1</v>
      </c>
      <c r="F43" s="112">
        <v>1800</v>
      </c>
      <c r="G43" s="11">
        <v>1800</v>
      </c>
      <c r="H43" s="110">
        <v>10</v>
      </c>
      <c r="I43" s="113"/>
    </row>
    <row r="44" spans="2:9">
      <c r="B44" s="113">
        <v>41</v>
      </c>
      <c r="C44" s="12" t="s">
        <v>127</v>
      </c>
      <c r="D44" s="104">
        <v>2005</v>
      </c>
      <c r="E44" s="105">
        <v>3</v>
      </c>
      <c r="F44" s="112">
        <v>2400</v>
      </c>
      <c r="G44" s="11">
        <v>7200</v>
      </c>
      <c r="H44" s="110">
        <v>20</v>
      </c>
      <c r="I44" s="113"/>
    </row>
    <row r="45" spans="2:9">
      <c r="B45" s="113">
        <v>42</v>
      </c>
      <c r="C45" s="12" t="s">
        <v>127</v>
      </c>
      <c r="D45" s="104">
        <v>2005</v>
      </c>
      <c r="E45" s="105">
        <v>2</v>
      </c>
      <c r="F45" s="112">
        <v>3000</v>
      </c>
      <c r="G45" s="11">
        <v>6000</v>
      </c>
      <c r="H45" s="110">
        <v>10</v>
      </c>
      <c r="I45" s="113"/>
    </row>
    <row r="46" spans="2:9">
      <c r="B46" s="113">
        <v>43</v>
      </c>
      <c r="C46" s="12" t="s">
        <v>127</v>
      </c>
      <c r="D46" s="104">
        <v>2005</v>
      </c>
      <c r="E46" s="105">
        <v>1</v>
      </c>
      <c r="F46" s="112">
        <v>2700</v>
      </c>
      <c r="G46" s="11">
        <v>2700</v>
      </c>
      <c r="H46" s="110">
        <v>10</v>
      </c>
      <c r="I46" s="113"/>
    </row>
    <row r="47" spans="2:9">
      <c r="B47" s="113">
        <v>44</v>
      </c>
      <c r="C47" s="12" t="s">
        <v>128</v>
      </c>
      <c r="D47" s="104">
        <v>2004</v>
      </c>
      <c r="E47" s="105">
        <v>1</v>
      </c>
      <c r="F47" s="112">
        <v>11530</v>
      </c>
      <c r="G47" s="11">
        <v>11530</v>
      </c>
      <c r="H47" s="110">
        <v>5</v>
      </c>
      <c r="I47" s="113"/>
    </row>
    <row r="48" spans="2:9">
      <c r="B48" s="113">
        <v>45</v>
      </c>
      <c r="C48" s="12" t="s">
        <v>128</v>
      </c>
      <c r="D48" s="104">
        <v>2007</v>
      </c>
      <c r="E48" s="105">
        <v>1</v>
      </c>
      <c r="F48" s="112">
        <v>3200</v>
      </c>
      <c r="G48" s="11">
        <v>3200</v>
      </c>
      <c r="H48" s="110">
        <v>5</v>
      </c>
      <c r="I48" s="113"/>
    </row>
    <row r="49" spans="2:9">
      <c r="B49" s="113">
        <v>46</v>
      </c>
      <c r="C49" s="12" t="s">
        <v>128</v>
      </c>
      <c r="D49" s="104">
        <v>2007</v>
      </c>
      <c r="E49" s="105">
        <v>1</v>
      </c>
      <c r="F49" s="112">
        <v>1300</v>
      </c>
      <c r="G49" s="11">
        <v>1300</v>
      </c>
      <c r="H49" s="110">
        <v>5</v>
      </c>
      <c r="I49" s="113"/>
    </row>
    <row r="50" spans="2:9">
      <c r="B50" s="113">
        <v>47</v>
      </c>
      <c r="C50" s="12" t="s">
        <v>129</v>
      </c>
      <c r="D50" s="107">
        <v>2005</v>
      </c>
      <c r="E50" s="108">
        <v>1</v>
      </c>
      <c r="F50" s="112">
        <v>2580</v>
      </c>
      <c r="G50" s="11">
        <v>2580</v>
      </c>
      <c r="H50" s="110">
        <v>0</v>
      </c>
      <c r="I50" s="113"/>
    </row>
    <row r="51" spans="2:9">
      <c r="B51" s="113">
        <v>48</v>
      </c>
      <c r="C51" s="12" t="s">
        <v>129</v>
      </c>
      <c r="D51" s="107">
        <v>2014</v>
      </c>
      <c r="E51" s="108">
        <v>1</v>
      </c>
      <c r="F51" s="112">
        <v>3990</v>
      </c>
      <c r="G51" s="11">
        <v>3990</v>
      </c>
      <c r="H51" s="110">
        <v>50</v>
      </c>
      <c r="I51" s="113"/>
    </row>
    <row r="52" spans="2:9">
      <c r="B52" s="113">
        <v>49</v>
      </c>
      <c r="C52" s="12" t="s">
        <v>130</v>
      </c>
      <c r="D52" s="107">
        <v>2007</v>
      </c>
      <c r="E52" s="108">
        <v>1</v>
      </c>
      <c r="F52" s="112">
        <v>1450</v>
      </c>
      <c r="G52" s="11">
        <v>1450</v>
      </c>
      <c r="H52" s="110">
        <v>0</v>
      </c>
      <c r="I52" s="113"/>
    </row>
    <row r="53" spans="2:9">
      <c r="B53" s="113">
        <v>50</v>
      </c>
      <c r="C53" s="12" t="s">
        <v>131</v>
      </c>
      <c r="D53" s="107">
        <v>2005</v>
      </c>
      <c r="E53" s="108">
        <v>2</v>
      </c>
      <c r="F53" s="112">
        <v>2880</v>
      </c>
      <c r="G53" s="11">
        <v>5800</v>
      </c>
      <c r="H53" s="110">
        <v>80</v>
      </c>
      <c r="I53" s="113"/>
    </row>
    <row r="54" spans="2:9">
      <c r="B54" s="113">
        <v>51</v>
      </c>
      <c r="C54" s="12" t="s">
        <v>132</v>
      </c>
      <c r="D54" s="107">
        <v>2004</v>
      </c>
      <c r="E54" s="108">
        <v>1</v>
      </c>
      <c r="F54" s="112">
        <v>1271</v>
      </c>
      <c r="G54" s="11">
        <v>1271</v>
      </c>
      <c r="H54" s="110">
        <v>0</v>
      </c>
      <c r="I54" s="113"/>
    </row>
    <row r="55" spans="2:9">
      <c r="B55" s="113">
        <v>52</v>
      </c>
      <c r="C55" s="12" t="s">
        <v>133</v>
      </c>
      <c r="D55" s="107">
        <v>2005</v>
      </c>
      <c r="E55" s="108">
        <v>1</v>
      </c>
      <c r="F55" s="112">
        <v>1150</v>
      </c>
      <c r="G55" s="11">
        <v>1150</v>
      </c>
      <c r="H55" s="110">
        <v>10</v>
      </c>
      <c r="I55" s="113"/>
    </row>
    <row r="56" spans="2:9">
      <c r="B56" s="113">
        <v>53</v>
      </c>
      <c r="C56" s="12" t="s">
        <v>134</v>
      </c>
      <c r="D56" s="107">
        <v>2005</v>
      </c>
      <c r="E56" s="108">
        <v>2</v>
      </c>
      <c r="F56" s="112">
        <v>1100</v>
      </c>
      <c r="G56" s="11">
        <v>2200</v>
      </c>
      <c r="H56" s="110">
        <v>5</v>
      </c>
      <c r="I56" s="113"/>
    </row>
    <row r="57" spans="2:9">
      <c r="B57" s="9"/>
      <c r="C57" s="219" t="s">
        <v>19</v>
      </c>
      <c r="D57" s="219"/>
      <c r="E57" s="108">
        <f>SUM(E4:E56)</f>
        <v>150</v>
      </c>
      <c r="F57" s="106"/>
      <c r="G57" s="89">
        <f>SUM(G4:G56)</f>
        <v>403797</v>
      </c>
      <c r="H57" s="111">
        <f>SUM(H4:H56)</f>
        <v>1570</v>
      </c>
      <c r="I57" s="9"/>
    </row>
  </sheetData>
  <mergeCells count="9">
    <mergeCell ref="B2:B3"/>
    <mergeCell ref="C2:C3"/>
    <mergeCell ref="D2:D3"/>
    <mergeCell ref="E2:E3"/>
    <mergeCell ref="C57:D57"/>
    <mergeCell ref="F2:F3"/>
    <mergeCell ref="G2:G3"/>
    <mergeCell ref="H2:H3"/>
    <mergeCell ref="I2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4"/>
  <sheetViews>
    <sheetView topLeftCell="B1" workbookViewId="0">
      <selection activeCell="B3" sqref="B3:I3"/>
    </sheetView>
  </sheetViews>
  <sheetFormatPr defaultRowHeight="15"/>
  <cols>
    <col min="1" max="1" width="4.5" hidden="1" customWidth="1"/>
    <col min="2" max="2" width="3.08203125" customWidth="1"/>
    <col min="3" max="3" width="11.1640625" customWidth="1"/>
    <col min="4" max="4" width="6" customWidth="1"/>
    <col min="5" max="5" width="21" customWidth="1"/>
    <col min="6" max="6" width="10.5" style="81" customWidth="1"/>
    <col min="7" max="7" width="4.6640625" bestFit="1" customWidth="1"/>
    <col min="8" max="8" width="3.08203125" bestFit="1" customWidth="1"/>
    <col min="9" max="9" width="11.08203125" customWidth="1"/>
    <col min="10" max="10" width="6.1640625" customWidth="1"/>
    <col min="11" max="11" width="8.5" customWidth="1"/>
    <col min="12" max="12" width="7.08203125" customWidth="1"/>
    <col min="13" max="13" width="8.5" hidden="1" customWidth="1"/>
    <col min="14" max="14" width="8.4140625" style="98" customWidth="1"/>
    <col min="15" max="15" width="7.1640625" bestFit="1" customWidth="1"/>
    <col min="16" max="16" width="11.4140625" bestFit="1" customWidth="1"/>
    <col min="17" max="17" width="8" customWidth="1"/>
  </cols>
  <sheetData>
    <row r="1" spans="2:17" s="10" customFormat="1">
      <c r="B1" s="230" t="s">
        <v>40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2:17" s="23" customFormat="1">
      <c r="B2" s="231" t="s">
        <v>117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2:17" s="23" customFormat="1">
      <c r="B3" s="232" t="e">
        <f>#REF!</f>
        <v>#REF!</v>
      </c>
      <c r="C3" s="232"/>
      <c r="D3" s="232"/>
      <c r="E3" s="232"/>
      <c r="F3" s="232"/>
      <c r="G3" s="232"/>
      <c r="H3" s="232"/>
      <c r="I3" s="232"/>
      <c r="J3" s="30"/>
      <c r="K3" s="30"/>
      <c r="L3" s="30"/>
      <c r="M3" s="31"/>
      <c r="N3" s="94"/>
      <c r="O3" s="31"/>
      <c r="P3" s="31"/>
      <c r="Q3" s="31" t="s">
        <v>1</v>
      </c>
    </row>
    <row r="4" spans="2:17" s="32" customFormat="1" ht="26.25" customHeight="1">
      <c r="B4" s="228" t="s">
        <v>34</v>
      </c>
      <c r="C4" s="227" t="s">
        <v>8</v>
      </c>
      <c r="D4" s="240" t="s">
        <v>13</v>
      </c>
      <c r="E4" s="227" t="s">
        <v>9</v>
      </c>
      <c r="F4" s="233" t="s">
        <v>10</v>
      </c>
      <c r="G4" s="233" t="s">
        <v>11</v>
      </c>
      <c r="H4" s="235" t="s">
        <v>12</v>
      </c>
      <c r="I4" s="237" t="s">
        <v>2</v>
      </c>
      <c r="J4" s="238"/>
      <c r="K4" s="237" t="s">
        <v>3</v>
      </c>
      <c r="L4" s="239"/>
      <c r="M4" s="239"/>
      <c r="N4" s="238"/>
      <c r="O4" s="26" t="s">
        <v>4</v>
      </c>
      <c r="P4" s="227" t="s">
        <v>14</v>
      </c>
      <c r="Q4" s="227" t="s">
        <v>15</v>
      </c>
    </row>
    <row r="5" spans="2:17" s="32" customFormat="1" ht="26.25" customHeight="1">
      <c r="B5" s="229"/>
      <c r="C5" s="227"/>
      <c r="D5" s="240"/>
      <c r="E5" s="241"/>
      <c r="F5" s="234"/>
      <c r="G5" s="234"/>
      <c r="H5" s="236"/>
      <c r="I5" s="26" t="s">
        <v>5</v>
      </c>
      <c r="J5" s="26" t="s">
        <v>6</v>
      </c>
      <c r="K5" s="26" t="s">
        <v>5</v>
      </c>
      <c r="L5" s="34" t="s">
        <v>7</v>
      </c>
      <c r="M5" s="26" t="s">
        <v>17</v>
      </c>
      <c r="N5" s="95" t="s">
        <v>6</v>
      </c>
      <c r="O5" s="26"/>
      <c r="P5" s="227"/>
      <c r="Q5" s="227"/>
    </row>
    <row r="6" spans="2:17" s="10" customFormat="1">
      <c r="B6" s="12">
        <v>1</v>
      </c>
      <c r="C6" s="12" t="s">
        <v>71</v>
      </c>
      <c r="D6" s="12" t="s">
        <v>72</v>
      </c>
      <c r="E6" s="39" t="s">
        <v>73</v>
      </c>
      <c r="F6" s="40" t="s">
        <v>111</v>
      </c>
      <c r="G6" s="87">
        <v>1</v>
      </c>
      <c r="H6" s="87" t="s">
        <v>118</v>
      </c>
      <c r="I6" s="90">
        <v>460</v>
      </c>
      <c r="J6" s="11"/>
      <c r="K6" s="22"/>
      <c r="L6" s="22"/>
      <c r="M6" s="11"/>
      <c r="N6" s="96">
        <v>20</v>
      </c>
      <c r="O6" s="9"/>
      <c r="P6" s="92"/>
      <c r="Q6" s="92"/>
    </row>
    <row r="7" spans="2:17" s="10" customFormat="1">
      <c r="B7" s="12">
        <v>2</v>
      </c>
      <c r="C7" s="12" t="s">
        <v>71</v>
      </c>
      <c r="D7" s="12" t="s">
        <v>72</v>
      </c>
      <c r="E7" s="39" t="s">
        <v>73</v>
      </c>
      <c r="F7" s="40" t="s">
        <v>111</v>
      </c>
      <c r="G7" s="87">
        <v>1</v>
      </c>
      <c r="H7" s="91" t="s">
        <v>118</v>
      </c>
      <c r="I7" s="90">
        <v>460</v>
      </c>
      <c r="J7" s="11"/>
      <c r="K7" s="22"/>
      <c r="L7" s="22"/>
      <c r="M7" s="11"/>
      <c r="N7" s="96">
        <v>20</v>
      </c>
      <c r="O7" s="9"/>
      <c r="P7" s="92"/>
      <c r="Q7" s="92"/>
    </row>
    <row r="8" spans="2:17" s="10" customFormat="1">
      <c r="B8" s="12">
        <v>3</v>
      </c>
      <c r="C8" s="12" t="s">
        <v>74</v>
      </c>
      <c r="D8" s="12" t="s">
        <v>72</v>
      </c>
      <c r="E8" s="39" t="s">
        <v>75</v>
      </c>
      <c r="F8" s="40" t="s">
        <v>111</v>
      </c>
      <c r="G8" s="87">
        <v>1</v>
      </c>
      <c r="H8" s="91" t="s">
        <v>118</v>
      </c>
      <c r="I8" s="90">
        <v>300</v>
      </c>
      <c r="J8" s="11"/>
      <c r="K8" s="22"/>
      <c r="L8" s="22"/>
      <c r="M8" s="11"/>
      <c r="N8" s="96">
        <v>10</v>
      </c>
      <c r="O8" s="9"/>
      <c r="P8" s="92"/>
      <c r="Q8" s="92"/>
    </row>
    <row r="9" spans="2:17" s="10" customFormat="1">
      <c r="B9" s="12">
        <v>4</v>
      </c>
      <c r="C9" s="12" t="s">
        <v>76</v>
      </c>
      <c r="D9" s="12" t="s">
        <v>72</v>
      </c>
      <c r="E9" s="39" t="s">
        <v>77</v>
      </c>
      <c r="F9" s="40" t="s">
        <v>111</v>
      </c>
      <c r="G9" s="87">
        <v>1</v>
      </c>
      <c r="H9" s="91" t="s">
        <v>118</v>
      </c>
      <c r="I9" s="90">
        <v>150</v>
      </c>
      <c r="J9" s="11"/>
      <c r="K9" s="22"/>
      <c r="L9" s="22"/>
      <c r="M9" s="11"/>
      <c r="N9" s="96">
        <v>8</v>
      </c>
      <c r="O9" s="9"/>
      <c r="P9" s="92"/>
      <c r="Q9" s="92"/>
    </row>
    <row r="10" spans="2:17" s="10" customFormat="1">
      <c r="B10" s="12">
        <v>5</v>
      </c>
      <c r="C10" s="12" t="s">
        <v>78</v>
      </c>
      <c r="D10" s="12" t="s">
        <v>72</v>
      </c>
      <c r="E10" s="39" t="s">
        <v>79</v>
      </c>
      <c r="F10" s="40" t="s">
        <v>110</v>
      </c>
      <c r="G10" s="87">
        <v>1</v>
      </c>
      <c r="H10" s="91" t="s">
        <v>118</v>
      </c>
      <c r="I10" s="90">
        <v>567</v>
      </c>
      <c r="J10" s="11"/>
      <c r="K10" s="22"/>
      <c r="L10" s="22"/>
      <c r="M10" s="11"/>
      <c r="N10" s="96">
        <v>10</v>
      </c>
      <c r="O10" s="9"/>
      <c r="P10" s="92"/>
      <c r="Q10" s="92"/>
    </row>
    <row r="11" spans="2:17" s="10" customFormat="1">
      <c r="B11" s="12">
        <v>6</v>
      </c>
      <c r="C11" s="12" t="s">
        <v>80</v>
      </c>
      <c r="D11" s="12" t="s">
        <v>72</v>
      </c>
      <c r="E11" s="39" t="s">
        <v>81</v>
      </c>
      <c r="F11" s="40" t="s">
        <v>111</v>
      </c>
      <c r="G11" s="87">
        <v>1</v>
      </c>
      <c r="H11" s="91" t="s">
        <v>118</v>
      </c>
      <c r="I11" s="90">
        <v>800</v>
      </c>
      <c r="J11" s="11"/>
      <c r="K11" s="22"/>
      <c r="L11" s="22"/>
      <c r="M11" s="11"/>
      <c r="N11" s="96">
        <v>10</v>
      </c>
      <c r="O11" s="9"/>
      <c r="P11" s="92"/>
      <c r="Q11" s="92"/>
    </row>
    <row r="12" spans="2:17" s="10" customFormat="1">
      <c r="B12" s="12">
        <v>7</v>
      </c>
      <c r="C12" s="12" t="s">
        <v>83</v>
      </c>
      <c r="D12" s="12" t="s">
        <v>72</v>
      </c>
      <c r="E12" s="39" t="s">
        <v>84</v>
      </c>
      <c r="F12" s="40" t="s">
        <v>112</v>
      </c>
      <c r="G12" s="87">
        <v>1</v>
      </c>
      <c r="H12" s="91" t="s">
        <v>118</v>
      </c>
      <c r="I12" s="90">
        <v>304</v>
      </c>
      <c r="J12" s="11"/>
      <c r="K12" s="22"/>
      <c r="L12" s="22"/>
      <c r="M12" s="11"/>
      <c r="N12" s="96">
        <v>10</v>
      </c>
      <c r="O12" s="9"/>
      <c r="P12" s="92"/>
      <c r="Q12" s="92"/>
    </row>
    <row r="13" spans="2:17" s="10" customFormat="1">
      <c r="B13" s="12">
        <v>8</v>
      </c>
      <c r="C13" s="12" t="s">
        <v>85</v>
      </c>
      <c r="D13" s="12" t="s">
        <v>72</v>
      </c>
      <c r="E13" s="39" t="s">
        <v>86</v>
      </c>
      <c r="F13" s="40" t="s">
        <v>113</v>
      </c>
      <c r="G13" s="87">
        <v>1</v>
      </c>
      <c r="H13" s="91" t="s">
        <v>118</v>
      </c>
      <c r="I13" s="90">
        <v>400</v>
      </c>
      <c r="J13" s="11"/>
      <c r="K13" s="22"/>
      <c r="L13" s="22"/>
      <c r="M13" s="11"/>
      <c r="N13" s="96">
        <v>15</v>
      </c>
      <c r="O13" s="9"/>
      <c r="P13" s="92"/>
      <c r="Q13" s="92"/>
    </row>
    <row r="14" spans="2:17" s="10" customFormat="1">
      <c r="B14" s="12">
        <v>9</v>
      </c>
      <c r="C14" s="12" t="s">
        <v>71</v>
      </c>
      <c r="D14" s="12" t="s">
        <v>72</v>
      </c>
      <c r="E14" s="39" t="s">
        <v>87</v>
      </c>
      <c r="F14" s="40" t="s">
        <v>111</v>
      </c>
      <c r="G14" s="86">
        <v>1</v>
      </c>
      <c r="H14" s="91" t="s">
        <v>118</v>
      </c>
      <c r="I14" s="90">
        <v>200</v>
      </c>
      <c r="J14" s="11"/>
      <c r="K14" s="22"/>
      <c r="L14" s="22"/>
      <c r="M14" s="11"/>
      <c r="N14" s="96">
        <v>10</v>
      </c>
      <c r="O14" s="9"/>
      <c r="P14" s="92"/>
      <c r="Q14" s="92"/>
    </row>
    <row r="15" spans="2:17" s="10" customFormat="1">
      <c r="B15" s="12">
        <v>10</v>
      </c>
      <c r="C15" s="12" t="s">
        <v>88</v>
      </c>
      <c r="D15" s="12" t="s">
        <v>72</v>
      </c>
      <c r="E15" s="39" t="s">
        <v>87</v>
      </c>
      <c r="F15" s="40" t="s">
        <v>111</v>
      </c>
      <c r="G15" s="87">
        <v>1</v>
      </c>
      <c r="H15" s="91" t="s">
        <v>118</v>
      </c>
      <c r="I15" s="90">
        <v>150</v>
      </c>
      <c r="J15" s="11"/>
      <c r="K15" s="22"/>
      <c r="L15" s="22"/>
      <c r="M15" s="11"/>
      <c r="N15" s="96">
        <v>10</v>
      </c>
      <c r="O15" s="9"/>
      <c r="P15" s="92"/>
      <c r="Q15" s="92"/>
    </row>
    <row r="16" spans="2:17" s="10" customFormat="1">
      <c r="B16" s="12">
        <v>11</v>
      </c>
      <c r="C16" s="12" t="s">
        <v>89</v>
      </c>
      <c r="D16" s="12" t="s">
        <v>72</v>
      </c>
      <c r="E16" s="39" t="s">
        <v>90</v>
      </c>
      <c r="F16" s="40" t="s">
        <v>111</v>
      </c>
      <c r="G16" s="87">
        <v>1</v>
      </c>
      <c r="H16" s="91" t="s">
        <v>118</v>
      </c>
      <c r="I16" s="90">
        <v>340</v>
      </c>
      <c r="J16" s="11"/>
      <c r="K16" s="22"/>
      <c r="L16" s="22"/>
      <c r="M16" s="11"/>
      <c r="N16" s="96">
        <v>10</v>
      </c>
      <c r="O16" s="9"/>
      <c r="P16" s="92"/>
      <c r="Q16" s="92"/>
    </row>
    <row r="17" spans="1:17" s="10" customFormat="1">
      <c r="B17" s="12">
        <v>12</v>
      </c>
      <c r="C17" s="12" t="s">
        <v>71</v>
      </c>
      <c r="D17" s="12" t="s">
        <v>72</v>
      </c>
      <c r="E17" s="39" t="s">
        <v>91</v>
      </c>
      <c r="F17" s="40" t="s">
        <v>111</v>
      </c>
      <c r="G17" s="87">
        <v>1</v>
      </c>
      <c r="H17" s="91" t="s">
        <v>118</v>
      </c>
      <c r="I17" s="90">
        <v>600</v>
      </c>
      <c r="J17" s="11"/>
      <c r="K17" s="22"/>
      <c r="L17" s="22"/>
      <c r="M17" s="11"/>
      <c r="N17" s="96">
        <v>10</v>
      </c>
      <c r="O17" s="9"/>
      <c r="P17" s="92"/>
      <c r="Q17" s="92"/>
    </row>
    <row r="18" spans="1:17" s="10" customFormat="1">
      <c r="B18" s="12">
        <v>13</v>
      </c>
      <c r="C18" s="12" t="s">
        <v>92</v>
      </c>
      <c r="D18" s="12" t="s">
        <v>72</v>
      </c>
      <c r="E18" s="39" t="s">
        <v>93</v>
      </c>
      <c r="F18" s="40" t="s">
        <v>111</v>
      </c>
      <c r="G18" s="87">
        <v>1</v>
      </c>
      <c r="H18" s="91" t="s">
        <v>118</v>
      </c>
      <c r="I18" s="90">
        <v>1800</v>
      </c>
      <c r="J18" s="11"/>
      <c r="K18" s="22"/>
      <c r="L18" s="22"/>
      <c r="M18" s="11"/>
      <c r="N18" s="96">
        <v>20</v>
      </c>
      <c r="O18" s="9"/>
      <c r="P18" s="92"/>
      <c r="Q18" s="92"/>
    </row>
    <row r="19" spans="1:17" s="10" customFormat="1">
      <c r="B19" s="12">
        <v>14</v>
      </c>
      <c r="C19" s="12" t="s">
        <v>94</v>
      </c>
      <c r="D19" s="12" t="s">
        <v>72</v>
      </c>
      <c r="E19" s="39" t="s">
        <v>95</v>
      </c>
      <c r="F19" s="40" t="s">
        <v>111</v>
      </c>
      <c r="G19" s="87">
        <v>1</v>
      </c>
      <c r="H19" s="91" t="s">
        <v>118</v>
      </c>
      <c r="I19" s="90">
        <v>1800</v>
      </c>
      <c r="J19" s="11"/>
      <c r="K19" s="22"/>
      <c r="L19" s="22"/>
      <c r="M19" s="11"/>
      <c r="N19" s="96">
        <v>20</v>
      </c>
      <c r="O19" s="9"/>
      <c r="P19" s="92"/>
      <c r="Q19" s="92"/>
    </row>
    <row r="20" spans="1:17" s="10" customFormat="1">
      <c r="B20" s="12">
        <v>15</v>
      </c>
      <c r="C20" s="12" t="s">
        <v>96</v>
      </c>
      <c r="D20" s="12" t="s">
        <v>72</v>
      </c>
      <c r="E20" s="39" t="s">
        <v>97</v>
      </c>
      <c r="F20" s="40" t="s">
        <v>114</v>
      </c>
      <c r="G20" s="87">
        <v>1</v>
      </c>
      <c r="H20" s="91" t="s">
        <v>118</v>
      </c>
      <c r="I20" s="90">
        <v>140</v>
      </c>
      <c r="J20" s="11"/>
      <c r="K20" s="22"/>
      <c r="L20" s="22"/>
      <c r="M20" s="11"/>
      <c r="N20" s="96">
        <v>20</v>
      </c>
      <c r="O20" s="9"/>
      <c r="P20" s="92"/>
      <c r="Q20" s="92"/>
    </row>
    <row r="21" spans="1:17" s="10" customFormat="1">
      <c r="B21" s="12">
        <v>16</v>
      </c>
      <c r="C21" s="12" t="s">
        <v>94</v>
      </c>
      <c r="D21" s="12" t="s">
        <v>72</v>
      </c>
      <c r="E21" s="39" t="s">
        <v>95</v>
      </c>
      <c r="F21" s="40" t="s">
        <v>111</v>
      </c>
      <c r="G21" s="87">
        <v>1</v>
      </c>
      <c r="H21" s="91" t="s">
        <v>118</v>
      </c>
      <c r="I21" s="90">
        <v>1800</v>
      </c>
      <c r="J21" s="11"/>
      <c r="K21" s="22"/>
      <c r="L21" s="22"/>
      <c r="M21" s="11"/>
      <c r="N21" s="96">
        <v>10</v>
      </c>
      <c r="O21" s="9"/>
      <c r="P21" s="92"/>
      <c r="Q21" s="92"/>
    </row>
    <row r="22" spans="1:17" s="10" customFormat="1">
      <c r="B22" s="12">
        <v>17</v>
      </c>
      <c r="C22" s="12" t="s">
        <v>94</v>
      </c>
      <c r="D22" s="12" t="s">
        <v>72</v>
      </c>
      <c r="E22" s="39" t="s">
        <v>95</v>
      </c>
      <c r="F22" s="40" t="s">
        <v>111</v>
      </c>
      <c r="G22" s="87">
        <v>1</v>
      </c>
      <c r="H22" s="91" t="s">
        <v>118</v>
      </c>
      <c r="I22" s="90">
        <v>1500</v>
      </c>
      <c r="J22" s="11"/>
      <c r="K22" s="22"/>
      <c r="L22" s="22"/>
      <c r="M22" s="11"/>
      <c r="N22" s="96">
        <v>10</v>
      </c>
      <c r="O22" s="9"/>
      <c r="P22" s="92"/>
      <c r="Q22" s="92"/>
    </row>
    <row r="23" spans="1:17" s="10" customFormat="1">
      <c r="B23" s="12">
        <v>18</v>
      </c>
      <c r="C23" s="12" t="s">
        <v>94</v>
      </c>
      <c r="D23" s="12" t="s">
        <v>72</v>
      </c>
      <c r="E23" s="39" t="s">
        <v>95</v>
      </c>
      <c r="F23" s="40" t="s">
        <v>111</v>
      </c>
      <c r="G23" s="87">
        <v>1</v>
      </c>
      <c r="H23" s="91" t="s">
        <v>118</v>
      </c>
      <c r="I23" s="90">
        <v>1800</v>
      </c>
      <c r="J23" s="11"/>
      <c r="K23" s="22"/>
      <c r="L23" s="22"/>
      <c r="M23" s="11"/>
      <c r="N23" s="96">
        <v>10</v>
      </c>
      <c r="O23" s="9"/>
      <c r="P23" s="92"/>
      <c r="Q23" s="92"/>
    </row>
    <row r="24" spans="1:17" s="10" customFormat="1">
      <c r="B24" s="12">
        <v>19</v>
      </c>
      <c r="C24" s="12" t="s">
        <v>94</v>
      </c>
      <c r="D24" s="12" t="s">
        <v>72</v>
      </c>
      <c r="E24" s="39" t="s">
        <v>95</v>
      </c>
      <c r="F24" s="40" t="s">
        <v>111</v>
      </c>
      <c r="G24" s="87">
        <v>1</v>
      </c>
      <c r="H24" s="91" t="s">
        <v>118</v>
      </c>
      <c r="I24" s="90">
        <v>1800</v>
      </c>
      <c r="J24" s="11"/>
      <c r="K24" s="22"/>
      <c r="L24" s="22"/>
      <c r="M24" s="11"/>
      <c r="N24" s="96">
        <v>10</v>
      </c>
      <c r="O24" s="9"/>
      <c r="P24" s="92"/>
      <c r="Q24" s="92"/>
    </row>
    <row r="25" spans="1:17" s="10" customFormat="1">
      <c r="B25" s="12">
        <v>20</v>
      </c>
      <c r="C25" s="12" t="s">
        <v>94</v>
      </c>
      <c r="D25" s="12" t="s">
        <v>72</v>
      </c>
      <c r="E25" s="39" t="s">
        <v>95</v>
      </c>
      <c r="F25" s="40" t="s">
        <v>111</v>
      </c>
      <c r="G25" s="87">
        <v>1</v>
      </c>
      <c r="H25" s="91" t="s">
        <v>118</v>
      </c>
      <c r="I25" s="90">
        <v>1800</v>
      </c>
      <c r="J25" s="11"/>
      <c r="K25" s="22"/>
      <c r="L25" s="22"/>
      <c r="M25" s="11"/>
      <c r="N25" s="96">
        <v>10</v>
      </c>
      <c r="O25" s="9"/>
      <c r="P25" s="92"/>
      <c r="Q25" s="92"/>
    </row>
    <row r="26" spans="1:17" s="10" customFormat="1">
      <c r="B26" s="12">
        <v>21</v>
      </c>
      <c r="C26" s="12" t="s">
        <v>74</v>
      </c>
      <c r="D26" s="12" t="s">
        <v>72</v>
      </c>
      <c r="E26" s="39" t="s">
        <v>95</v>
      </c>
      <c r="F26" s="40" t="s">
        <v>111</v>
      </c>
      <c r="G26" s="87">
        <v>1</v>
      </c>
      <c r="H26" s="91" t="s">
        <v>118</v>
      </c>
      <c r="I26" s="90">
        <v>300</v>
      </c>
      <c r="J26" s="11"/>
      <c r="K26" s="22"/>
      <c r="L26" s="22"/>
      <c r="M26" s="11"/>
      <c r="N26" s="96">
        <v>10</v>
      </c>
      <c r="O26" s="9"/>
      <c r="P26" s="92"/>
      <c r="Q26" s="92"/>
    </row>
    <row r="27" spans="1:17" s="10" customFormat="1">
      <c r="B27" s="12">
        <v>22</v>
      </c>
      <c r="C27" s="12" t="s">
        <v>74</v>
      </c>
      <c r="D27" s="12" t="s">
        <v>72</v>
      </c>
      <c r="E27" s="39" t="s">
        <v>95</v>
      </c>
      <c r="F27" s="40" t="s">
        <v>111</v>
      </c>
      <c r="G27" s="87">
        <v>1</v>
      </c>
      <c r="H27" s="91" t="s">
        <v>118</v>
      </c>
      <c r="I27" s="90">
        <v>120</v>
      </c>
      <c r="J27" s="11"/>
      <c r="K27" s="22"/>
      <c r="L27" s="22"/>
      <c r="M27" s="11"/>
      <c r="N27" s="96">
        <v>10</v>
      </c>
      <c r="O27" s="9"/>
      <c r="P27" s="92"/>
      <c r="Q27" s="92"/>
    </row>
    <row r="28" spans="1:17" s="10" customFormat="1">
      <c r="B28" s="12">
        <v>23</v>
      </c>
      <c r="C28" s="12" t="s">
        <v>74</v>
      </c>
      <c r="D28" s="12" t="s">
        <v>72</v>
      </c>
      <c r="E28" s="39" t="s">
        <v>99</v>
      </c>
      <c r="F28" s="40" t="s">
        <v>111</v>
      </c>
      <c r="G28" s="87">
        <v>1</v>
      </c>
      <c r="H28" s="91" t="s">
        <v>118</v>
      </c>
      <c r="I28" s="90">
        <v>500</v>
      </c>
      <c r="J28" s="11"/>
      <c r="K28" s="22"/>
      <c r="L28" s="22"/>
      <c r="M28" s="11"/>
      <c r="N28" s="96">
        <v>15</v>
      </c>
      <c r="O28" s="9"/>
      <c r="P28" s="92"/>
      <c r="Q28" s="92"/>
    </row>
    <row r="29" spans="1:17" s="10" customFormat="1">
      <c r="B29" s="12">
        <v>24</v>
      </c>
      <c r="C29" s="12" t="s">
        <v>100</v>
      </c>
      <c r="D29" s="12" t="s">
        <v>101</v>
      </c>
      <c r="E29" s="39" t="s">
        <v>102</v>
      </c>
      <c r="F29" s="40" t="s">
        <v>110</v>
      </c>
      <c r="G29" s="87">
        <v>1</v>
      </c>
      <c r="H29" s="91" t="s">
        <v>118</v>
      </c>
      <c r="I29" s="90">
        <v>1800</v>
      </c>
      <c r="J29" s="11"/>
      <c r="K29" s="22"/>
      <c r="L29" s="22"/>
      <c r="M29" s="11"/>
      <c r="N29" s="96">
        <v>20</v>
      </c>
      <c r="O29" s="9"/>
      <c r="P29" s="92"/>
      <c r="Q29" s="92"/>
    </row>
    <row r="30" spans="1:17" s="10" customFormat="1">
      <c r="B30" s="12">
        <v>25</v>
      </c>
      <c r="C30" s="12" t="s">
        <v>103</v>
      </c>
      <c r="D30" s="12" t="s">
        <v>72</v>
      </c>
      <c r="E30" s="39" t="s">
        <v>82</v>
      </c>
      <c r="F30" s="40" t="s">
        <v>111</v>
      </c>
      <c r="G30" s="87">
        <v>1</v>
      </c>
      <c r="H30" s="91" t="s">
        <v>118</v>
      </c>
      <c r="I30" s="90">
        <v>200</v>
      </c>
      <c r="J30" s="11"/>
      <c r="K30" s="22"/>
      <c r="L30" s="22"/>
      <c r="M30" s="11"/>
      <c r="N30" s="96">
        <v>10</v>
      </c>
      <c r="O30" s="9"/>
      <c r="P30" s="92"/>
      <c r="Q30" s="92"/>
    </row>
    <row r="31" spans="1:17" s="10" customFormat="1">
      <c r="A31" s="10">
        <v>125</v>
      </c>
      <c r="B31" s="12">
        <v>26</v>
      </c>
      <c r="C31" s="12" t="s">
        <v>106</v>
      </c>
      <c r="D31" s="12" t="s">
        <v>72</v>
      </c>
      <c r="E31" s="39">
        <v>100053</v>
      </c>
      <c r="F31" s="40" t="s">
        <v>111</v>
      </c>
      <c r="G31" s="87">
        <v>1</v>
      </c>
      <c r="H31" s="91" t="s">
        <v>118</v>
      </c>
      <c r="I31" s="90">
        <v>1460</v>
      </c>
      <c r="J31" s="11"/>
      <c r="K31" s="22"/>
      <c r="L31" s="22"/>
      <c r="M31" s="11"/>
      <c r="N31" s="96">
        <v>10</v>
      </c>
      <c r="O31" s="9"/>
      <c r="P31" s="92"/>
      <c r="Q31" s="92"/>
    </row>
    <row r="32" spans="1:17" s="10" customFormat="1">
      <c r="A32" s="10">
        <v>132</v>
      </c>
      <c r="B32" s="12">
        <v>27</v>
      </c>
      <c r="C32" s="12" t="s">
        <v>107</v>
      </c>
      <c r="D32" s="12" t="s">
        <v>72</v>
      </c>
      <c r="E32" s="39" t="s">
        <v>82</v>
      </c>
      <c r="F32" s="40" t="s">
        <v>111</v>
      </c>
      <c r="G32" s="87">
        <v>1</v>
      </c>
      <c r="H32" s="91" t="s">
        <v>118</v>
      </c>
      <c r="I32" s="90">
        <v>200</v>
      </c>
      <c r="J32" s="11"/>
      <c r="K32" s="22"/>
      <c r="L32" s="22"/>
      <c r="M32" s="11"/>
      <c r="N32" s="96">
        <v>10</v>
      </c>
      <c r="O32" s="9"/>
      <c r="P32" s="92"/>
      <c r="Q32" s="92"/>
    </row>
    <row r="33" spans="1:17" s="10" customFormat="1">
      <c r="A33" s="10">
        <v>133</v>
      </c>
      <c r="B33" s="12">
        <v>28</v>
      </c>
      <c r="C33" s="12" t="s">
        <v>108</v>
      </c>
      <c r="D33" s="12" t="s">
        <v>72</v>
      </c>
      <c r="E33" s="39" t="s">
        <v>82</v>
      </c>
      <c r="F33" s="40" t="s">
        <v>111</v>
      </c>
      <c r="G33" s="87">
        <v>1</v>
      </c>
      <c r="H33" s="91" t="s">
        <v>118</v>
      </c>
      <c r="I33" s="90">
        <v>1400</v>
      </c>
      <c r="J33" s="11"/>
      <c r="K33" s="22"/>
      <c r="L33" s="22"/>
      <c r="M33" s="11"/>
      <c r="N33" s="96">
        <v>10</v>
      </c>
      <c r="O33" s="9"/>
      <c r="P33" s="92"/>
      <c r="Q33" s="92"/>
    </row>
    <row r="34" spans="1:17" s="10" customFormat="1">
      <c r="A34" s="10">
        <v>140</v>
      </c>
      <c r="B34" s="12">
        <v>29</v>
      </c>
      <c r="C34" s="12" t="s">
        <v>108</v>
      </c>
      <c r="D34" s="12" t="s">
        <v>72</v>
      </c>
      <c r="E34" s="39" t="s">
        <v>82</v>
      </c>
      <c r="F34" s="40" t="s">
        <v>111</v>
      </c>
      <c r="G34" s="87">
        <v>1</v>
      </c>
      <c r="H34" s="91" t="s">
        <v>118</v>
      </c>
      <c r="I34" s="90">
        <v>1250</v>
      </c>
      <c r="J34" s="11"/>
      <c r="K34" s="22"/>
      <c r="L34" s="22"/>
      <c r="M34" s="11"/>
      <c r="N34" s="96">
        <v>10</v>
      </c>
      <c r="O34" s="9"/>
      <c r="P34" s="92"/>
      <c r="Q34" s="92"/>
    </row>
    <row r="35" spans="1:17" s="10" customFormat="1">
      <c r="A35" s="10">
        <v>141</v>
      </c>
      <c r="B35" s="12">
        <v>30</v>
      </c>
      <c r="C35" s="12" t="s">
        <v>108</v>
      </c>
      <c r="D35" s="12" t="s">
        <v>72</v>
      </c>
      <c r="E35" s="39" t="s">
        <v>82</v>
      </c>
      <c r="F35" s="40" t="s">
        <v>111</v>
      </c>
      <c r="G35" s="87">
        <v>1</v>
      </c>
      <c r="H35" s="91" t="s">
        <v>118</v>
      </c>
      <c r="I35" s="90">
        <v>1400</v>
      </c>
      <c r="J35" s="11"/>
      <c r="K35" s="22"/>
      <c r="L35" s="22"/>
      <c r="M35" s="11"/>
      <c r="N35" s="96">
        <v>10</v>
      </c>
      <c r="O35" s="9"/>
      <c r="P35" s="92"/>
      <c r="Q35" s="92"/>
    </row>
    <row r="36" spans="1:17" s="10" customFormat="1">
      <c r="B36" s="12">
        <v>31</v>
      </c>
      <c r="C36" s="12" t="s">
        <v>108</v>
      </c>
      <c r="D36" s="12" t="s">
        <v>72</v>
      </c>
      <c r="E36" s="39" t="s">
        <v>82</v>
      </c>
      <c r="F36" s="40" t="s">
        <v>111</v>
      </c>
      <c r="G36" s="87">
        <v>1</v>
      </c>
      <c r="H36" s="91" t="s">
        <v>118</v>
      </c>
      <c r="I36" s="90">
        <v>1500</v>
      </c>
      <c r="J36" s="11"/>
      <c r="K36" s="22"/>
      <c r="L36" s="22"/>
      <c r="M36" s="11"/>
      <c r="N36" s="96">
        <v>10</v>
      </c>
      <c r="O36" s="9"/>
      <c r="P36" s="92"/>
      <c r="Q36" s="92"/>
    </row>
    <row r="37" spans="1:17" s="10" customFormat="1">
      <c r="B37" s="12">
        <v>32</v>
      </c>
      <c r="C37" s="12" t="s">
        <v>108</v>
      </c>
      <c r="D37" s="12" t="s">
        <v>72</v>
      </c>
      <c r="E37" s="39" t="s">
        <v>82</v>
      </c>
      <c r="F37" s="40" t="s">
        <v>111</v>
      </c>
      <c r="G37" s="87">
        <v>1</v>
      </c>
      <c r="H37" s="91" t="s">
        <v>118</v>
      </c>
      <c r="I37" s="90">
        <v>1400</v>
      </c>
      <c r="J37" s="11"/>
      <c r="K37" s="22"/>
      <c r="L37" s="22"/>
      <c r="M37" s="11"/>
      <c r="N37" s="96">
        <v>10</v>
      </c>
      <c r="O37" s="9"/>
      <c r="P37" s="92"/>
      <c r="Q37" s="92"/>
    </row>
    <row r="38" spans="1:17" s="10" customFormat="1">
      <c r="B38" s="12">
        <v>33</v>
      </c>
      <c r="C38" s="12" t="s">
        <v>108</v>
      </c>
      <c r="D38" s="12" t="s">
        <v>72</v>
      </c>
      <c r="E38" s="39" t="s">
        <v>82</v>
      </c>
      <c r="F38" s="40" t="s">
        <v>111</v>
      </c>
      <c r="G38" s="87">
        <v>1</v>
      </c>
      <c r="H38" s="91" t="s">
        <v>118</v>
      </c>
      <c r="I38" s="90">
        <v>1400</v>
      </c>
      <c r="J38" s="11"/>
      <c r="K38" s="22"/>
      <c r="L38" s="22"/>
      <c r="M38" s="11"/>
      <c r="N38" s="96">
        <v>10</v>
      </c>
      <c r="O38" s="9"/>
      <c r="P38" s="92"/>
      <c r="Q38" s="92"/>
    </row>
    <row r="39" spans="1:17" s="10" customFormat="1">
      <c r="B39" s="12">
        <v>34</v>
      </c>
      <c r="C39" s="12" t="s">
        <v>108</v>
      </c>
      <c r="D39" s="12" t="s">
        <v>72</v>
      </c>
      <c r="E39" s="39" t="s">
        <v>82</v>
      </c>
      <c r="F39" s="40" t="s">
        <v>111</v>
      </c>
      <c r="G39" s="87">
        <v>1</v>
      </c>
      <c r="H39" s="91" t="s">
        <v>118</v>
      </c>
      <c r="I39" s="90">
        <v>1400</v>
      </c>
      <c r="J39" s="11"/>
      <c r="K39" s="22"/>
      <c r="L39" s="22"/>
      <c r="M39" s="11"/>
      <c r="N39" s="96">
        <v>10</v>
      </c>
      <c r="O39" s="9"/>
      <c r="P39" s="92"/>
      <c r="Q39" s="92"/>
    </row>
    <row r="40" spans="1:17" s="10" customFormat="1">
      <c r="B40" s="12">
        <v>35</v>
      </c>
      <c r="C40" s="12" t="s">
        <v>108</v>
      </c>
      <c r="D40" s="12" t="s">
        <v>72</v>
      </c>
      <c r="E40" s="39" t="s">
        <v>82</v>
      </c>
      <c r="F40" s="40" t="s">
        <v>111</v>
      </c>
      <c r="G40" s="87">
        <v>1</v>
      </c>
      <c r="H40" s="91" t="s">
        <v>118</v>
      </c>
      <c r="I40" s="90">
        <v>1400</v>
      </c>
      <c r="J40" s="11"/>
      <c r="K40" s="22"/>
      <c r="L40" s="22"/>
      <c r="M40" s="11"/>
      <c r="N40" s="96">
        <v>10</v>
      </c>
      <c r="O40" s="9"/>
      <c r="P40" s="92"/>
      <c r="Q40" s="92"/>
    </row>
    <row r="41" spans="1:17" s="10" customFormat="1">
      <c r="B41" s="12">
        <v>36</v>
      </c>
      <c r="C41" s="12" t="s">
        <v>108</v>
      </c>
      <c r="D41" s="12" t="s">
        <v>72</v>
      </c>
      <c r="E41" s="39" t="s">
        <v>82</v>
      </c>
      <c r="F41" s="40" t="s">
        <v>111</v>
      </c>
      <c r="G41" s="87">
        <v>1</v>
      </c>
      <c r="H41" s="91" t="s">
        <v>118</v>
      </c>
      <c r="I41" s="90">
        <v>1500</v>
      </c>
      <c r="J41" s="11"/>
      <c r="K41" s="22"/>
      <c r="L41" s="22"/>
      <c r="M41" s="11"/>
      <c r="N41" s="96">
        <v>10</v>
      </c>
      <c r="O41" s="9"/>
      <c r="P41" s="92"/>
      <c r="Q41" s="92"/>
    </row>
    <row r="42" spans="1:17" s="10" customFormat="1">
      <c r="B42" s="12">
        <v>37</v>
      </c>
      <c r="C42" s="12" t="s">
        <v>108</v>
      </c>
      <c r="D42" s="12" t="s">
        <v>72</v>
      </c>
      <c r="E42" s="39" t="s">
        <v>82</v>
      </c>
      <c r="F42" s="40" t="s">
        <v>111</v>
      </c>
      <c r="G42" s="87">
        <v>1</v>
      </c>
      <c r="H42" s="91" t="s">
        <v>118</v>
      </c>
      <c r="I42" s="90">
        <v>1400</v>
      </c>
      <c r="J42" s="11"/>
      <c r="K42" s="22"/>
      <c r="L42" s="22"/>
      <c r="M42" s="11"/>
      <c r="N42" s="96">
        <v>10</v>
      </c>
      <c r="O42" s="9"/>
      <c r="P42" s="92"/>
      <c r="Q42" s="92"/>
    </row>
    <row r="43" spans="1:17" s="10" customFormat="1">
      <c r="B43" s="12">
        <v>38</v>
      </c>
      <c r="C43" s="12" t="s">
        <v>108</v>
      </c>
      <c r="D43" s="12" t="s">
        <v>72</v>
      </c>
      <c r="E43" s="39" t="s">
        <v>82</v>
      </c>
      <c r="F43" s="40" t="s">
        <v>111</v>
      </c>
      <c r="G43" s="87">
        <v>1</v>
      </c>
      <c r="H43" s="91" t="s">
        <v>118</v>
      </c>
      <c r="I43" s="90">
        <v>1500</v>
      </c>
      <c r="J43" s="11"/>
      <c r="K43" s="22"/>
      <c r="L43" s="22"/>
      <c r="M43" s="11"/>
      <c r="N43" s="96">
        <v>10</v>
      </c>
      <c r="O43" s="9"/>
      <c r="P43" s="92"/>
      <c r="Q43" s="92"/>
    </row>
    <row r="44" spans="1:17" s="10" customFormat="1">
      <c r="B44" s="12">
        <v>39</v>
      </c>
      <c r="C44" s="12" t="s">
        <v>108</v>
      </c>
      <c r="D44" s="12" t="s">
        <v>72</v>
      </c>
      <c r="E44" s="39" t="s">
        <v>82</v>
      </c>
      <c r="F44" s="40" t="s">
        <v>111</v>
      </c>
      <c r="G44" s="87">
        <v>1</v>
      </c>
      <c r="H44" s="91" t="s">
        <v>118</v>
      </c>
      <c r="I44" s="90">
        <v>1400</v>
      </c>
      <c r="J44" s="11"/>
      <c r="K44" s="22"/>
      <c r="L44" s="22"/>
      <c r="M44" s="11"/>
      <c r="N44" s="96">
        <v>10</v>
      </c>
      <c r="O44" s="9"/>
      <c r="P44" s="92"/>
      <c r="Q44" s="92"/>
    </row>
    <row r="45" spans="1:17" s="10" customFormat="1">
      <c r="B45" s="12">
        <v>40</v>
      </c>
      <c r="C45" s="12" t="s">
        <v>108</v>
      </c>
      <c r="D45" s="12" t="s">
        <v>72</v>
      </c>
      <c r="E45" s="39" t="s">
        <v>82</v>
      </c>
      <c r="F45" s="40" t="s">
        <v>111</v>
      </c>
      <c r="G45" s="87">
        <v>1</v>
      </c>
      <c r="H45" s="91" t="s">
        <v>118</v>
      </c>
      <c r="I45" s="90">
        <v>1400</v>
      </c>
      <c r="J45" s="11"/>
      <c r="K45" s="22"/>
      <c r="L45" s="22"/>
      <c r="M45" s="11"/>
      <c r="N45" s="96">
        <v>10</v>
      </c>
      <c r="O45" s="9"/>
      <c r="P45" s="92"/>
      <c r="Q45" s="92"/>
    </row>
    <row r="46" spans="1:17" s="10" customFormat="1">
      <c r="B46" s="12">
        <v>41</v>
      </c>
      <c r="C46" s="12" t="s">
        <v>108</v>
      </c>
      <c r="D46" s="12" t="s">
        <v>72</v>
      </c>
      <c r="E46" s="39" t="s">
        <v>82</v>
      </c>
      <c r="F46" s="40" t="s">
        <v>111</v>
      </c>
      <c r="G46" s="87">
        <v>1</v>
      </c>
      <c r="H46" s="91" t="s">
        <v>118</v>
      </c>
      <c r="I46" s="90">
        <v>1400</v>
      </c>
      <c r="J46" s="11"/>
      <c r="K46" s="22"/>
      <c r="L46" s="22"/>
      <c r="M46" s="11"/>
      <c r="N46" s="96">
        <v>10</v>
      </c>
      <c r="O46" s="9"/>
      <c r="P46" s="92"/>
      <c r="Q46" s="92"/>
    </row>
    <row r="47" spans="1:17" s="10" customFormat="1">
      <c r="B47" s="12">
        <v>42</v>
      </c>
      <c r="C47" s="12" t="s">
        <v>108</v>
      </c>
      <c r="D47" s="12" t="s">
        <v>72</v>
      </c>
      <c r="E47" s="39" t="s">
        <v>82</v>
      </c>
      <c r="F47" s="40" t="s">
        <v>111</v>
      </c>
      <c r="G47" s="87">
        <v>1</v>
      </c>
      <c r="H47" s="91" t="s">
        <v>118</v>
      </c>
      <c r="I47" s="90">
        <v>1400</v>
      </c>
      <c r="J47" s="11"/>
      <c r="K47" s="22"/>
      <c r="L47" s="22"/>
      <c r="M47" s="11"/>
      <c r="N47" s="96">
        <v>10</v>
      </c>
      <c r="O47" s="9"/>
      <c r="P47" s="92"/>
      <c r="Q47" s="92"/>
    </row>
    <row r="48" spans="1:17" s="10" customFormat="1">
      <c r="B48" s="12">
        <v>43</v>
      </c>
      <c r="C48" s="12" t="s">
        <v>108</v>
      </c>
      <c r="D48" s="12" t="s">
        <v>72</v>
      </c>
      <c r="E48" s="39" t="s">
        <v>82</v>
      </c>
      <c r="F48" s="40" t="s">
        <v>111</v>
      </c>
      <c r="G48" s="87">
        <v>1</v>
      </c>
      <c r="H48" s="91" t="s">
        <v>118</v>
      </c>
      <c r="I48" s="90">
        <v>1500</v>
      </c>
      <c r="J48" s="11"/>
      <c r="K48" s="22"/>
      <c r="L48" s="22"/>
      <c r="M48" s="11"/>
      <c r="N48" s="96">
        <v>10</v>
      </c>
      <c r="O48" s="9"/>
      <c r="P48" s="92"/>
      <c r="Q48" s="92"/>
    </row>
    <row r="49" spans="1:17" s="10" customFormat="1">
      <c r="B49" s="12">
        <v>44</v>
      </c>
      <c r="C49" s="12" t="s">
        <v>108</v>
      </c>
      <c r="D49" s="12" t="s">
        <v>72</v>
      </c>
      <c r="E49" s="39" t="s">
        <v>82</v>
      </c>
      <c r="F49" s="40" t="s">
        <v>111</v>
      </c>
      <c r="G49" s="87">
        <v>1</v>
      </c>
      <c r="H49" s="91" t="s">
        <v>118</v>
      </c>
      <c r="I49" s="90">
        <v>1250</v>
      </c>
      <c r="J49" s="11"/>
      <c r="K49" s="22"/>
      <c r="L49" s="22"/>
      <c r="M49" s="11"/>
      <c r="N49" s="96">
        <v>10</v>
      </c>
      <c r="O49" s="9"/>
      <c r="P49" s="92"/>
      <c r="Q49" s="92"/>
    </row>
    <row r="50" spans="1:17" s="10" customFormat="1">
      <c r="B50" s="12">
        <v>45</v>
      </c>
      <c r="C50" s="12" t="s">
        <v>108</v>
      </c>
      <c r="D50" s="12" t="s">
        <v>72</v>
      </c>
      <c r="E50" s="39" t="s">
        <v>82</v>
      </c>
      <c r="F50" s="40" t="s">
        <v>111</v>
      </c>
      <c r="G50" s="87">
        <v>1</v>
      </c>
      <c r="H50" s="91" t="s">
        <v>118</v>
      </c>
      <c r="I50" s="90">
        <v>1400</v>
      </c>
      <c r="J50" s="11"/>
      <c r="K50" s="22"/>
      <c r="L50" s="22"/>
      <c r="M50" s="11"/>
      <c r="N50" s="96">
        <v>10</v>
      </c>
      <c r="O50" s="9"/>
      <c r="P50" s="92"/>
      <c r="Q50" s="92"/>
    </row>
    <row r="51" spans="1:17" s="10" customFormat="1">
      <c r="B51" s="12">
        <v>46</v>
      </c>
      <c r="C51" s="12" t="s">
        <v>108</v>
      </c>
      <c r="D51" s="12" t="s">
        <v>72</v>
      </c>
      <c r="E51" s="39" t="s">
        <v>82</v>
      </c>
      <c r="F51" s="40" t="s">
        <v>111</v>
      </c>
      <c r="G51" s="87">
        <v>1</v>
      </c>
      <c r="H51" s="91" t="s">
        <v>118</v>
      </c>
      <c r="I51" s="90">
        <v>1400</v>
      </c>
      <c r="J51" s="11"/>
      <c r="K51" s="22"/>
      <c r="L51" s="22"/>
      <c r="M51" s="11"/>
      <c r="N51" s="96">
        <v>10</v>
      </c>
      <c r="O51" s="9"/>
      <c r="P51" s="92"/>
      <c r="Q51" s="92"/>
    </row>
    <row r="52" spans="1:17" s="10" customFormat="1">
      <c r="B52" s="12">
        <v>47</v>
      </c>
      <c r="C52" s="12" t="s">
        <v>108</v>
      </c>
      <c r="D52" s="12" t="s">
        <v>72</v>
      </c>
      <c r="E52" s="39" t="s">
        <v>82</v>
      </c>
      <c r="F52" s="40" t="s">
        <v>111</v>
      </c>
      <c r="G52" s="87">
        <v>1</v>
      </c>
      <c r="H52" s="91" t="s">
        <v>118</v>
      </c>
      <c r="I52" s="90">
        <v>1400</v>
      </c>
      <c r="J52" s="11"/>
      <c r="K52" s="22"/>
      <c r="L52" s="22"/>
      <c r="M52" s="11"/>
      <c r="N52" s="96">
        <v>10</v>
      </c>
      <c r="O52" s="9"/>
      <c r="P52" s="92"/>
      <c r="Q52" s="92"/>
    </row>
    <row r="53" spans="1:17" s="10" customFormat="1">
      <c r="B53" s="12">
        <v>48</v>
      </c>
      <c r="C53" s="12" t="s">
        <v>108</v>
      </c>
      <c r="D53" s="12" t="s">
        <v>72</v>
      </c>
      <c r="E53" s="39" t="s">
        <v>82</v>
      </c>
      <c r="F53" s="40" t="s">
        <v>111</v>
      </c>
      <c r="G53" s="87">
        <v>1</v>
      </c>
      <c r="H53" s="91" t="s">
        <v>118</v>
      </c>
      <c r="I53" s="90">
        <v>1400</v>
      </c>
      <c r="J53" s="11"/>
      <c r="K53" s="22"/>
      <c r="L53" s="22"/>
      <c r="M53" s="11"/>
      <c r="N53" s="96">
        <v>10</v>
      </c>
      <c r="O53" s="9"/>
      <c r="P53" s="92"/>
      <c r="Q53" s="92"/>
    </row>
    <row r="54" spans="1:17" s="10" customFormat="1">
      <c r="B54" s="12">
        <v>49</v>
      </c>
      <c r="C54" s="12" t="s">
        <v>108</v>
      </c>
      <c r="D54" s="12" t="s">
        <v>72</v>
      </c>
      <c r="E54" s="39" t="s">
        <v>82</v>
      </c>
      <c r="F54" s="40" t="s">
        <v>111</v>
      </c>
      <c r="G54" s="87">
        <v>1</v>
      </c>
      <c r="H54" s="91" t="s">
        <v>118</v>
      </c>
      <c r="I54" s="90">
        <v>1250</v>
      </c>
      <c r="J54" s="11"/>
      <c r="K54" s="22"/>
      <c r="L54" s="22"/>
      <c r="M54" s="11"/>
      <c r="N54" s="96">
        <v>10</v>
      </c>
      <c r="O54" s="9"/>
      <c r="P54" s="92"/>
      <c r="Q54" s="92"/>
    </row>
    <row r="55" spans="1:17" s="10" customFormat="1">
      <c r="B55" s="12">
        <v>50</v>
      </c>
      <c r="C55" s="12" t="s">
        <v>108</v>
      </c>
      <c r="D55" s="12" t="s">
        <v>72</v>
      </c>
      <c r="E55" s="39" t="s">
        <v>82</v>
      </c>
      <c r="F55" s="40" t="s">
        <v>111</v>
      </c>
      <c r="G55" s="87">
        <v>1</v>
      </c>
      <c r="H55" s="91" t="s">
        <v>118</v>
      </c>
      <c r="I55" s="90">
        <v>1400</v>
      </c>
      <c r="J55" s="11"/>
      <c r="K55" s="22"/>
      <c r="L55" s="22"/>
      <c r="M55" s="11"/>
      <c r="N55" s="96">
        <v>10</v>
      </c>
      <c r="O55" s="9"/>
      <c r="P55" s="92"/>
      <c r="Q55" s="92"/>
    </row>
    <row r="56" spans="1:17" s="10" customFormat="1">
      <c r="B56" s="12">
        <v>51</v>
      </c>
      <c r="C56" s="12" t="s">
        <v>108</v>
      </c>
      <c r="D56" s="12" t="s">
        <v>72</v>
      </c>
      <c r="E56" s="39" t="s">
        <v>82</v>
      </c>
      <c r="F56" s="40" t="s">
        <v>111</v>
      </c>
      <c r="G56" s="87">
        <v>1</v>
      </c>
      <c r="H56" s="91" t="s">
        <v>118</v>
      </c>
      <c r="I56" s="90">
        <v>1400</v>
      </c>
      <c r="J56" s="11"/>
      <c r="K56" s="22"/>
      <c r="L56" s="22"/>
      <c r="M56" s="11"/>
      <c r="N56" s="96">
        <v>10</v>
      </c>
      <c r="O56" s="9"/>
      <c r="P56" s="92"/>
      <c r="Q56" s="92"/>
    </row>
    <row r="57" spans="1:17" s="10" customFormat="1">
      <c r="B57" s="12">
        <v>52</v>
      </c>
      <c r="C57" s="12" t="s">
        <v>109</v>
      </c>
      <c r="D57" s="12" t="s">
        <v>72</v>
      </c>
      <c r="E57" s="39" t="s">
        <v>82</v>
      </c>
      <c r="F57" s="40" t="s">
        <v>111</v>
      </c>
      <c r="G57" s="87">
        <v>1</v>
      </c>
      <c r="H57" s="91" t="s">
        <v>118</v>
      </c>
      <c r="I57" s="90">
        <v>500</v>
      </c>
      <c r="J57" s="11"/>
      <c r="K57" s="22"/>
      <c r="L57" s="22"/>
      <c r="M57" s="11"/>
      <c r="N57" s="96">
        <v>10</v>
      </c>
      <c r="O57" s="9"/>
      <c r="P57" s="92"/>
      <c r="Q57" s="92"/>
    </row>
    <row r="58" spans="1:17" s="10" customFormat="1">
      <c r="A58" s="10">
        <v>157</v>
      </c>
      <c r="B58" s="12">
        <v>53</v>
      </c>
      <c r="C58" s="12" t="s">
        <v>108</v>
      </c>
      <c r="D58" s="12" t="s">
        <v>72</v>
      </c>
      <c r="E58" s="39" t="s">
        <v>82</v>
      </c>
      <c r="F58" s="40" t="s">
        <v>111</v>
      </c>
      <c r="G58" s="87">
        <v>1</v>
      </c>
      <c r="H58" s="91" t="s">
        <v>118</v>
      </c>
      <c r="I58" s="90">
        <v>1400</v>
      </c>
      <c r="J58" s="11"/>
      <c r="K58" s="22"/>
      <c r="L58" s="22"/>
      <c r="M58" s="11"/>
      <c r="N58" s="96">
        <v>10</v>
      </c>
      <c r="O58" s="9"/>
      <c r="P58" s="92"/>
      <c r="Q58" s="92"/>
    </row>
    <row r="59" spans="1:17" s="10" customFormat="1">
      <c r="A59" s="10">
        <v>161</v>
      </c>
      <c r="B59" s="12">
        <v>54</v>
      </c>
      <c r="C59" s="12" t="s">
        <v>108</v>
      </c>
      <c r="D59" s="12" t="s">
        <v>72</v>
      </c>
      <c r="E59" s="39" t="s">
        <v>82</v>
      </c>
      <c r="F59" s="40" t="s">
        <v>111</v>
      </c>
      <c r="G59" s="87">
        <v>1</v>
      </c>
      <c r="H59" s="91" t="s">
        <v>118</v>
      </c>
      <c r="I59" s="90">
        <v>1400</v>
      </c>
      <c r="J59" s="11"/>
      <c r="K59" s="22"/>
      <c r="L59" s="22"/>
      <c r="M59" s="11"/>
      <c r="N59" s="96">
        <v>10</v>
      </c>
      <c r="O59" s="9"/>
      <c r="P59" s="92"/>
      <c r="Q59" s="92"/>
    </row>
    <row r="60" spans="1:17" s="10" customFormat="1">
      <c r="A60" s="10">
        <v>166</v>
      </c>
      <c r="B60" s="12">
        <v>55</v>
      </c>
      <c r="C60" s="12" t="s">
        <v>108</v>
      </c>
      <c r="D60" s="12" t="s">
        <v>72</v>
      </c>
      <c r="E60" s="39" t="s">
        <v>82</v>
      </c>
      <c r="F60" s="40" t="s">
        <v>111</v>
      </c>
      <c r="G60" s="87">
        <v>1</v>
      </c>
      <c r="H60" s="91" t="s">
        <v>118</v>
      </c>
      <c r="I60" s="90">
        <v>1400</v>
      </c>
      <c r="J60" s="11"/>
      <c r="K60" s="22"/>
      <c r="L60" s="22"/>
      <c r="M60" s="11"/>
      <c r="N60" s="96">
        <v>10</v>
      </c>
      <c r="O60" s="9"/>
      <c r="P60" s="92"/>
      <c r="Q60" s="92"/>
    </row>
    <row r="61" spans="1:17" s="37" customFormat="1" ht="14.25" customHeight="1">
      <c r="B61" s="38"/>
      <c r="C61" s="227" t="s">
        <v>33</v>
      </c>
      <c r="D61" s="227"/>
      <c r="E61" s="227"/>
      <c r="F61" s="82"/>
      <c r="G61" s="33">
        <f>SUM(G6:G60)</f>
        <v>55</v>
      </c>
      <c r="H61" s="38"/>
      <c r="I61" s="29">
        <f>SUM(I6:I60)</f>
        <v>60001</v>
      </c>
      <c r="J61" s="29"/>
      <c r="K61" s="29"/>
      <c r="L61" s="29"/>
      <c r="M61" s="29"/>
      <c r="N61" s="97">
        <f>SUM(N6:N60)</f>
        <v>618</v>
      </c>
      <c r="O61" s="38"/>
      <c r="P61" s="88"/>
      <c r="Q61" s="88"/>
    </row>
    <row r="63" spans="1:17">
      <c r="C63" s="20" t="s">
        <v>30</v>
      </c>
      <c r="D63" s="1"/>
      <c r="E63" s="1"/>
      <c r="F63" s="80"/>
      <c r="G63" s="1"/>
      <c r="H63" s="1"/>
      <c r="I63" s="1"/>
      <c r="J63" s="1"/>
    </row>
    <row r="64" spans="1:17">
      <c r="C64" s="93" t="s">
        <v>116</v>
      </c>
      <c r="D64" s="1"/>
      <c r="E64" s="1"/>
      <c r="F64" s="80"/>
      <c r="G64" s="1"/>
      <c r="H64" s="1"/>
      <c r="I64" s="1"/>
      <c r="J64" s="1"/>
    </row>
  </sheetData>
  <mergeCells count="15">
    <mergeCell ref="C61:E61"/>
    <mergeCell ref="C4:C5"/>
    <mergeCell ref="D4:D5"/>
    <mergeCell ref="E4:E5"/>
    <mergeCell ref="F4:F5"/>
    <mergeCell ref="Q4:Q5"/>
    <mergeCell ref="B4:B5"/>
    <mergeCell ref="B1:Q1"/>
    <mergeCell ref="B2:Q2"/>
    <mergeCell ref="B3:I3"/>
    <mergeCell ref="G4:G5"/>
    <mergeCell ref="H4:H5"/>
    <mergeCell ref="I4:J4"/>
    <mergeCell ref="K4:N4"/>
    <mergeCell ref="P4:P5"/>
  </mergeCells>
  <phoneticPr fontId="1" type="noConversion"/>
  <pageMargins left="0.17" right="0.06" top="0.74803149606299213" bottom="0.74803149606299213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"/>
  <sheetViews>
    <sheetView topLeftCell="B1" workbookViewId="0">
      <selection activeCell="I22" sqref="I22"/>
    </sheetView>
  </sheetViews>
  <sheetFormatPr defaultRowHeight="15"/>
  <cols>
    <col min="1" max="1" width="4.5" hidden="1" customWidth="1"/>
    <col min="2" max="2" width="3.08203125" customWidth="1"/>
    <col min="3" max="3" width="20.58203125" customWidth="1"/>
    <col min="4" max="4" width="13.58203125" customWidth="1"/>
    <col min="5" max="5" width="9.58203125" customWidth="1"/>
    <col min="6" max="6" width="7.1640625" customWidth="1"/>
    <col min="7" max="7" width="3.9140625" customWidth="1"/>
    <col min="8" max="8" width="3.08203125" bestFit="1" customWidth="1"/>
    <col min="9" max="10" width="5" bestFit="1" customWidth="1"/>
    <col min="11" max="11" width="6.1640625" customWidth="1"/>
    <col min="12" max="13" width="5" bestFit="1" customWidth="1"/>
    <col min="14" max="14" width="7" customWidth="1"/>
    <col min="15" max="16" width="8.5" bestFit="1" customWidth="1"/>
    <col min="17" max="17" width="7.1640625" bestFit="1" customWidth="1"/>
    <col min="18" max="18" width="6.58203125" customWidth="1"/>
    <col min="19" max="19" width="8" customWidth="1"/>
  </cols>
  <sheetData>
    <row r="1" spans="1:19" s="10" customFormat="1">
      <c r="B1" s="230" t="s">
        <v>43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19" s="23" customFormat="1">
      <c r="B2" s="231" t="s">
        <v>46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s="23" customFormat="1">
      <c r="B3" s="232" t="s">
        <v>18</v>
      </c>
      <c r="C3" s="232"/>
      <c r="D3" s="232"/>
      <c r="E3" s="232"/>
      <c r="F3" s="232"/>
      <c r="G3" s="232"/>
      <c r="H3" s="232"/>
      <c r="I3" s="232"/>
      <c r="J3" s="30"/>
      <c r="K3" s="30"/>
      <c r="L3" s="30"/>
      <c r="M3" s="30"/>
      <c r="N3" s="30"/>
      <c r="O3" s="31"/>
      <c r="P3" s="31"/>
      <c r="Q3" s="31"/>
      <c r="R3" s="31"/>
      <c r="S3" s="31" t="s">
        <v>1</v>
      </c>
    </row>
    <row r="4" spans="1:19" s="32" customFormat="1" ht="26.25" customHeight="1">
      <c r="B4" s="228" t="s">
        <v>34</v>
      </c>
      <c r="C4" s="227" t="s">
        <v>8</v>
      </c>
      <c r="D4" s="240" t="s">
        <v>13</v>
      </c>
      <c r="E4" s="227" t="s">
        <v>9</v>
      </c>
      <c r="F4" s="233" t="s">
        <v>10</v>
      </c>
      <c r="G4" s="233" t="s">
        <v>11</v>
      </c>
      <c r="H4" s="235" t="s">
        <v>12</v>
      </c>
      <c r="I4" s="237" t="s">
        <v>2</v>
      </c>
      <c r="J4" s="238"/>
      <c r="K4" s="237" t="s">
        <v>0</v>
      </c>
      <c r="L4" s="238"/>
      <c r="M4" s="237" t="s">
        <v>3</v>
      </c>
      <c r="N4" s="239"/>
      <c r="O4" s="239"/>
      <c r="P4" s="238"/>
      <c r="Q4" s="26" t="s">
        <v>4</v>
      </c>
      <c r="R4" s="227" t="s">
        <v>14</v>
      </c>
      <c r="S4" s="227" t="s">
        <v>15</v>
      </c>
    </row>
    <row r="5" spans="1:19" s="32" customFormat="1" ht="26.25" customHeight="1">
      <c r="B5" s="229"/>
      <c r="C5" s="227"/>
      <c r="D5" s="240"/>
      <c r="E5" s="241"/>
      <c r="F5" s="234"/>
      <c r="G5" s="234"/>
      <c r="H5" s="236"/>
      <c r="I5" s="26" t="s">
        <v>5</v>
      </c>
      <c r="J5" s="26" t="s">
        <v>6</v>
      </c>
      <c r="K5" s="26" t="s">
        <v>5</v>
      </c>
      <c r="L5" s="26" t="s">
        <v>6</v>
      </c>
      <c r="M5" s="26" t="s">
        <v>5</v>
      </c>
      <c r="N5" s="34" t="s">
        <v>7</v>
      </c>
      <c r="O5" s="26" t="s">
        <v>17</v>
      </c>
      <c r="P5" s="26" t="s">
        <v>6</v>
      </c>
      <c r="Q5" s="26"/>
      <c r="R5" s="227"/>
      <c r="S5" s="227"/>
    </row>
    <row r="6" spans="1:19" s="23" customFormat="1">
      <c r="A6" s="23">
        <v>49</v>
      </c>
      <c r="B6" s="24">
        <v>1</v>
      </c>
      <c r="C6" s="12" t="s">
        <v>35</v>
      </c>
      <c r="D6" s="12" t="s">
        <v>38</v>
      </c>
      <c r="E6" s="12" t="s">
        <v>37</v>
      </c>
      <c r="F6" s="9">
        <v>2005.9</v>
      </c>
      <c r="G6" s="13">
        <v>1</v>
      </c>
      <c r="H6" s="26" t="s">
        <v>41</v>
      </c>
      <c r="I6" s="27"/>
      <c r="J6" s="27"/>
      <c r="K6" s="27"/>
      <c r="L6" s="27"/>
      <c r="M6" s="27"/>
      <c r="N6" s="28"/>
      <c r="O6" s="22">
        <v>1500</v>
      </c>
      <c r="P6" s="29">
        <f>+O6*G6</f>
        <v>1500</v>
      </c>
      <c r="Q6" s="25"/>
      <c r="R6" s="24" t="s">
        <v>45</v>
      </c>
      <c r="S6" s="25"/>
    </row>
    <row r="7" spans="1:19" s="23" customFormat="1">
      <c r="A7" s="23">
        <v>50</v>
      </c>
      <c r="B7" s="24">
        <v>2</v>
      </c>
      <c r="C7" s="12" t="s">
        <v>36</v>
      </c>
      <c r="D7" s="24"/>
      <c r="E7" s="12" t="s">
        <v>39</v>
      </c>
      <c r="F7" s="25"/>
      <c r="G7" s="13">
        <v>1</v>
      </c>
      <c r="H7" s="26" t="s">
        <v>41</v>
      </c>
      <c r="I7" s="27"/>
      <c r="J7" s="27"/>
      <c r="K7" s="27"/>
      <c r="L7" s="27"/>
      <c r="M7" s="27"/>
      <c r="N7" s="28"/>
      <c r="O7" s="22">
        <v>1600</v>
      </c>
      <c r="P7" s="29">
        <f>+O7*G7</f>
        <v>1600</v>
      </c>
      <c r="Q7" s="25"/>
      <c r="R7" s="24" t="s">
        <v>45</v>
      </c>
      <c r="S7" s="25"/>
    </row>
    <row r="8" spans="1:19" s="23" customFormat="1">
      <c r="A8" s="23">
        <v>219</v>
      </c>
      <c r="B8" s="24"/>
      <c r="C8" s="24"/>
      <c r="D8" s="36"/>
      <c r="E8" s="36"/>
      <c r="F8" s="25"/>
      <c r="G8" s="26"/>
      <c r="H8" s="26"/>
      <c r="I8" s="27"/>
      <c r="J8" s="27"/>
      <c r="K8" s="27"/>
      <c r="L8" s="27"/>
      <c r="M8" s="27"/>
      <c r="N8" s="28"/>
      <c r="O8" s="29"/>
      <c r="P8" s="29"/>
      <c r="Q8" s="27"/>
      <c r="R8" s="24"/>
      <c r="S8" s="25"/>
    </row>
    <row r="9" spans="1:19" s="23" customFormat="1">
      <c r="A9" s="23">
        <v>218</v>
      </c>
      <c r="B9" s="24"/>
      <c r="C9" s="24"/>
      <c r="D9" s="24"/>
      <c r="E9" s="24"/>
      <c r="F9" s="25"/>
      <c r="G9" s="26"/>
      <c r="H9" s="26"/>
      <c r="I9" s="27"/>
      <c r="J9" s="27"/>
      <c r="K9" s="27"/>
      <c r="L9" s="27"/>
      <c r="M9" s="27"/>
      <c r="N9" s="28"/>
      <c r="O9" s="29"/>
      <c r="P9" s="29"/>
      <c r="Q9" s="27"/>
      <c r="R9" s="24"/>
      <c r="S9" s="25"/>
    </row>
    <row r="10" spans="1:19" s="23" customFormat="1">
      <c r="A10" s="23">
        <v>24</v>
      </c>
      <c r="B10" s="24"/>
      <c r="C10" s="24"/>
      <c r="D10" s="24"/>
      <c r="E10" s="24"/>
      <c r="F10" s="35"/>
      <c r="G10" s="26"/>
      <c r="H10" s="26"/>
      <c r="I10" s="27"/>
      <c r="J10" s="27"/>
      <c r="K10" s="27"/>
      <c r="L10" s="27"/>
      <c r="M10" s="27"/>
      <c r="N10" s="28"/>
      <c r="O10" s="29"/>
      <c r="P10" s="29"/>
      <c r="Q10" s="25"/>
      <c r="R10" s="24"/>
      <c r="S10" s="25"/>
    </row>
    <row r="11" spans="1:19" s="23" customFormat="1">
      <c r="A11" s="23">
        <v>45</v>
      </c>
      <c r="B11" s="24"/>
      <c r="C11" s="24"/>
      <c r="D11" s="24"/>
      <c r="E11" s="24"/>
      <c r="F11" s="35"/>
      <c r="G11" s="26"/>
      <c r="H11" s="26"/>
      <c r="I11" s="27"/>
      <c r="J11" s="27"/>
      <c r="K11" s="27"/>
      <c r="L11" s="27"/>
      <c r="M11" s="27"/>
      <c r="N11" s="28"/>
      <c r="O11" s="29"/>
      <c r="P11" s="29"/>
      <c r="Q11" s="25"/>
      <c r="R11" s="24"/>
      <c r="S11" s="25"/>
    </row>
    <row r="12" spans="1:19" s="23" customFormat="1">
      <c r="A12" s="23">
        <v>47</v>
      </c>
      <c r="B12" s="24"/>
      <c r="C12" s="24"/>
      <c r="D12" s="24"/>
      <c r="E12" s="24"/>
      <c r="F12" s="35"/>
      <c r="G12" s="26"/>
      <c r="H12" s="26"/>
      <c r="I12" s="27"/>
      <c r="J12" s="27"/>
      <c r="K12" s="27"/>
      <c r="L12" s="27"/>
      <c r="M12" s="27"/>
      <c r="N12" s="28"/>
      <c r="O12" s="29"/>
      <c r="P12" s="29"/>
      <c r="Q12" s="25"/>
      <c r="R12" s="24"/>
      <c r="S12" s="25"/>
    </row>
    <row r="13" spans="1:19" s="37" customFormat="1">
      <c r="B13" s="38"/>
      <c r="C13" s="227" t="s">
        <v>33</v>
      </c>
      <c r="D13" s="227"/>
      <c r="E13" s="227"/>
      <c r="F13" s="38"/>
      <c r="G13" s="13">
        <f>SUM(G6:G12)</f>
        <v>2</v>
      </c>
      <c r="H13" s="38"/>
      <c r="I13" s="29"/>
      <c r="J13" s="29"/>
      <c r="K13" s="29"/>
      <c r="L13" s="29"/>
      <c r="M13" s="29"/>
      <c r="N13" s="29"/>
      <c r="O13" s="29">
        <f>SUM(O6:O12)</f>
        <v>3100</v>
      </c>
      <c r="P13" s="29">
        <f>SUM(P6:P12)</f>
        <v>3100</v>
      </c>
      <c r="Q13" s="38"/>
      <c r="R13" s="38"/>
      <c r="S13" s="38"/>
    </row>
    <row r="15" spans="1:19">
      <c r="C15" s="20" t="s">
        <v>30</v>
      </c>
      <c r="D15" s="1"/>
      <c r="E15" s="1"/>
      <c r="F15" s="1"/>
      <c r="G15" s="1"/>
      <c r="H15" s="1"/>
      <c r="I15" s="1"/>
      <c r="J15" s="1"/>
      <c r="K15" s="21" t="s">
        <v>31</v>
      </c>
    </row>
    <row r="16" spans="1:19">
      <c r="C16" s="20" t="s">
        <v>47</v>
      </c>
      <c r="D16" s="1"/>
      <c r="E16" s="1"/>
      <c r="F16" s="1"/>
      <c r="G16" s="1"/>
      <c r="H16" s="1"/>
      <c r="I16" s="1"/>
      <c r="J16" s="1"/>
      <c r="K16" s="1"/>
    </row>
  </sheetData>
  <mergeCells count="16">
    <mergeCell ref="S4:S5"/>
    <mergeCell ref="C13:E13"/>
    <mergeCell ref="B1:S1"/>
    <mergeCell ref="B2:S2"/>
    <mergeCell ref="B3:I3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P4"/>
    <mergeCell ref="R4:R5"/>
  </mergeCells>
  <phoneticPr fontId="12" type="noConversion"/>
  <pageMargins left="0.17" right="0.06" top="0.74803149606299213" bottom="0.74803149606299213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0"/>
  <sheetViews>
    <sheetView workbookViewId="0">
      <selection activeCell="C34" sqref="C34"/>
    </sheetView>
  </sheetViews>
  <sheetFormatPr defaultColWidth="9" defaultRowHeight="15"/>
  <cols>
    <col min="1" max="1" width="2.6640625" style="6" customWidth="1"/>
    <col min="2" max="2" width="6.58203125" style="6" customWidth="1"/>
    <col min="3" max="3" width="9.58203125" style="6" customWidth="1"/>
    <col min="4" max="4" width="15.6640625" style="6" customWidth="1"/>
    <col min="5" max="5" width="10.08203125" style="6" customWidth="1"/>
    <col min="6" max="6" width="4.6640625" style="6" customWidth="1"/>
    <col min="7" max="7" width="8.58203125" style="6" customWidth="1"/>
    <col min="8" max="8" width="9.08203125" style="6" customWidth="1"/>
    <col min="9" max="9" width="9" style="6" customWidth="1"/>
    <col min="10" max="10" width="10.1640625" style="6" customWidth="1"/>
    <col min="11" max="11" width="7" style="6" customWidth="1"/>
    <col min="12" max="12" width="11.08203125" style="6" customWidth="1"/>
    <col min="13" max="13" width="7" style="6" customWidth="1"/>
    <col min="14" max="14" width="10.9140625" style="6" hidden="1" customWidth="1"/>
    <col min="15" max="15" width="11.1640625" style="6" bestFit="1" customWidth="1"/>
    <col min="16" max="16" width="7.5" style="6" customWidth="1"/>
    <col min="17" max="17" width="10.58203125" style="6" customWidth="1"/>
    <col min="18" max="16384" width="9" style="6"/>
  </cols>
  <sheetData>
    <row r="1" spans="1:18" ht="23.25" customHeight="1">
      <c r="A1" s="245" t="s">
        <v>48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</row>
    <row r="2" spans="1:18">
      <c r="A2" s="246" t="s">
        <v>67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18">
      <c r="A3" s="242" t="s">
        <v>69</v>
      </c>
      <c r="B3" s="243"/>
      <c r="C3" s="243"/>
      <c r="D3" s="243"/>
      <c r="E3" s="243"/>
      <c r="F3" s="243"/>
      <c r="G3" s="243"/>
      <c r="H3" s="243"/>
      <c r="I3" s="47"/>
      <c r="J3" s="47"/>
      <c r="K3" s="47"/>
      <c r="L3" s="47"/>
      <c r="M3" s="47"/>
      <c r="N3" s="47"/>
      <c r="O3" s="47"/>
      <c r="P3" s="47"/>
      <c r="Q3" s="47"/>
      <c r="R3" s="47" t="s">
        <v>1</v>
      </c>
    </row>
    <row r="4" spans="1:18" ht="14.25" customHeight="1">
      <c r="A4" s="253" t="s">
        <v>49</v>
      </c>
      <c r="B4" s="244" t="s">
        <v>50</v>
      </c>
      <c r="C4" s="253" t="s">
        <v>51</v>
      </c>
      <c r="D4" s="244" t="s">
        <v>52</v>
      </c>
      <c r="E4" s="244" t="s">
        <v>53</v>
      </c>
      <c r="F4" s="248" t="s">
        <v>54</v>
      </c>
      <c r="G4" s="248" t="s">
        <v>59</v>
      </c>
      <c r="H4" s="250" t="s">
        <v>2</v>
      </c>
      <c r="I4" s="251"/>
      <c r="J4" s="250" t="s">
        <v>0</v>
      </c>
      <c r="K4" s="251"/>
      <c r="L4" s="250" t="s">
        <v>3</v>
      </c>
      <c r="M4" s="252"/>
      <c r="N4" s="252"/>
      <c r="O4" s="251"/>
      <c r="P4" s="41" t="s">
        <v>4</v>
      </c>
      <c r="Q4" s="244" t="s">
        <v>55</v>
      </c>
      <c r="R4" s="244" t="s">
        <v>56</v>
      </c>
    </row>
    <row r="5" spans="1:18" ht="14.25" customHeight="1">
      <c r="A5" s="253"/>
      <c r="B5" s="244"/>
      <c r="C5" s="253"/>
      <c r="D5" s="244"/>
      <c r="E5" s="244"/>
      <c r="F5" s="249"/>
      <c r="G5" s="249"/>
      <c r="H5" s="41" t="s">
        <v>5</v>
      </c>
      <c r="I5" s="41" t="s">
        <v>6</v>
      </c>
      <c r="J5" s="41" t="s">
        <v>5</v>
      </c>
      <c r="K5" s="41" t="s">
        <v>6</v>
      </c>
      <c r="L5" s="41" t="s">
        <v>5</v>
      </c>
      <c r="M5" s="58" t="s">
        <v>7</v>
      </c>
      <c r="N5" s="41" t="s">
        <v>57</v>
      </c>
      <c r="O5" s="41" t="s">
        <v>6</v>
      </c>
      <c r="P5" s="41"/>
      <c r="Q5" s="244"/>
      <c r="R5" s="244"/>
    </row>
    <row r="6" spans="1:18">
      <c r="A6" s="50">
        <v>1</v>
      </c>
      <c r="B6" s="46" t="s">
        <v>62</v>
      </c>
      <c r="C6" s="46" t="s">
        <v>60</v>
      </c>
      <c r="D6" s="46" t="s">
        <v>61</v>
      </c>
      <c r="E6" s="48" t="s">
        <v>63</v>
      </c>
      <c r="F6" s="41">
        <v>1</v>
      </c>
      <c r="G6" s="41" t="s">
        <v>64</v>
      </c>
      <c r="H6" s="49"/>
      <c r="I6" s="49"/>
      <c r="J6" s="49"/>
      <c r="K6" s="49"/>
      <c r="L6" s="49"/>
      <c r="M6" s="52"/>
      <c r="N6" s="83">
        <v>23000</v>
      </c>
      <c r="O6" s="84">
        <v>23000</v>
      </c>
      <c r="P6" s="49"/>
      <c r="Q6" s="12" t="s">
        <v>16</v>
      </c>
      <c r="R6" s="46"/>
    </row>
    <row r="7" spans="1:18" s="7" customFormat="1">
      <c r="A7" s="51"/>
      <c r="B7" s="244" t="s">
        <v>58</v>
      </c>
      <c r="C7" s="244"/>
      <c r="D7" s="244"/>
      <c r="E7" s="244"/>
      <c r="F7" s="46">
        <v>0</v>
      </c>
      <c r="G7" s="51"/>
      <c r="H7" s="49"/>
      <c r="I7" s="49"/>
      <c r="J7" s="49"/>
      <c r="K7" s="49"/>
      <c r="L7" s="49"/>
      <c r="M7" s="49"/>
      <c r="N7" s="83">
        <f>N6</f>
        <v>23000</v>
      </c>
      <c r="O7" s="84">
        <f>O6</f>
        <v>23000</v>
      </c>
      <c r="P7" s="51"/>
      <c r="Q7" s="51"/>
      <c r="R7" s="46"/>
    </row>
    <row r="8" spans="1:18" s="7" customFormat="1">
      <c r="A8" s="45"/>
      <c r="B8" s="56"/>
      <c r="C8" s="56"/>
      <c r="D8" s="56"/>
      <c r="E8" s="56"/>
      <c r="F8" s="55"/>
      <c r="G8" s="54"/>
      <c r="H8" s="57"/>
      <c r="I8" s="57"/>
      <c r="J8" s="57"/>
      <c r="K8" s="57"/>
      <c r="L8" s="57"/>
      <c r="M8" s="57"/>
      <c r="N8" s="57"/>
      <c r="O8" s="57"/>
      <c r="P8" s="54"/>
      <c r="Q8" s="54"/>
      <c r="R8" s="55"/>
    </row>
    <row r="9" spans="1:18" s="7" customFormat="1">
      <c r="A9" s="44"/>
      <c r="B9" s="20" t="s">
        <v>30</v>
      </c>
      <c r="C9" s="1"/>
      <c r="D9" s="1"/>
      <c r="E9" s="43"/>
      <c r="F9" s="43"/>
      <c r="G9" s="43"/>
      <c r="H9" s="43"/>
      <c r="I9" s="43"/>
      <c r="J9" s="42"/>
      <c r="K9" s="44"/>
      <c r="L9" s="44"/>
      <c r="M9" s="44"/>
      <c r="N9" s="44"/>
      <c r="O9" s="44"/>
      <c r="P9" s="45"/>
      <c r="Q9" s="45"/>
      <c r="R9" s="45"/>
    </row>
    <row r="10" spans="1:18">
      <c r="A10" s="44"/>
      <c r="B10" s="20" t="s">
        <v>68</v>
      </c>
      <c r="C10" s="1"/>
      <c r="D10" s="1"/>
      <c r="E10" s="43"/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5"/>
      <c r="Q10" s="45"/>
      <c r="R10" s="45"/>
    </row>
    <row r="11" spans="1:18">
      <c r="A11" s="59"/>
      <c r="B11"/>
      <c r="C11"/>
      <c r="D11"/>
      <c r="E11" s="62"/>
      <c r="F11" s="63"/>
      <c r="G11" s="64"/>
      <c r="H11" s="65"/>
      <c r="I11" s="66"/>
      <c r="O11" s="69"/>
    </row>
    <row r="12" spans="1:18">
      <c r="A12" s="59"/>
      <c r="B12" s="60"/>
      <c r="C12" s="61"/>
      <c r="D12" s="62"/>
      <c r="E12" s="62"/>
      <c r="F12" s="63"/>
      <c r="G12" s="64"/>
      <c r="H12" s="65"/>
      <c r="I12" s="66"/>
      <c r="O12" s="69"/>
    </row>
    <row r="13" spans="1:18" hidden="1">
      <c r="A13" s="59"/>
      <c r="B13" s="60"/>
      <c r="C13" s="61"/>
      <c r="D13" s="62"/>
      <c r="E13" s="62"/>
      <c r="F13" s="63"/>
      <c r="G13" s="64"/>
      <c r="H13" s="65"/>
      <c r="I13" s="66"/>
      <c r="O13" s="69"/>
    </row>
    <row r="14" spans="1:18" hidden="1">
      <c r="A14" s="59"/>
      <c r="B14" s="60"/>
      <c r="C14" s="61"/>
      <c r="D14" s="62"/>
      <c r="E14" s="62"/>
      <c r="F14" s="63"/>
      <c r="G14" s="64"/>
      <c r="H14" s="65"/>
      <c r="I14" s="66"/>
      <c r="O14" s="69"/>
    </row>
    <row r="15" spans="1:18" hidden="1">
      <c r="A15" s="59"/>
      <c r="B15" s="60"/>
      <c r="C15" s="61"/>
      <c r="D15" s="62"/>
      <c r="E15" s="62"/>
      <c r="F15" s="63"/>
      <c r="G15" s="16"/>
      <c r="H15" s="65"/>
      <c r="I15" s="79" t="s">
        <v>65</v>
      </c>
      <c r="J15" s="65">
        <v>249513</v>
      </c>
      <c r="K15" s="66"/>
      <c r="L15" s="68"/>
      <c r="O15" s="69"/>
    </row>
    <row r="16" spans="1:18" hidden="1">
      <c r="A16" s="59"/>
      <c r="B16" s="70"/>
      <c r="C16" s="59"/>
      <c r="D16" s="59"/>
      <c r="E16" s="59"/>
      <c r="F16" s="59"/>
      <c r="G16" s="71"/>
      <c r="H16" s="65"/>
      <c r="I16" s="67"/>
      <c r="J16" s="65"/>
      <c r="K16" s="66"/>
      <c r="L16" s="68"/>
      <c r="O16" s="69"/>
    </row>
    <row r="17" spans="1:15" hidden="1">
      <c r="A17" s="59"/>
      <c r="B17" s="70"/>
      <c r="C17" s="59"/>
      <c r="D17" s="59"/>
      <c r="E17" s="59"/>
      <c r="F17" s="59"/>
      <c r="G17" s="71"/>
      <c r="H17" s="65"/>
      <c r="I17" s="67"/>
      <c r="J17" s="65"/>
      <c r="K17" s="66"/>
      <c r="L17" s="68"/>
      <c r="O17" s="69"/>
    </row>
    <row r="18" spans="1:15" hidden="1">
      <c r="A18" s="59"/>
      <c r="B18" s="70"/>
      <c r="C18" s="59"/>
      <c r="D18" s="59"/>
      <c r="E18" s="59"/>
      <c r="F18" s="59"/>
      <c r="G18" s="71"/>
      <c r="H18" s="65"/>
      <c r="I18" s="67"/>
      <c r="J18" s="65"/>
      <c r="K18" s="66"/>
      <c r="L18" s="68"/>
      <c r="O18" s="69"/>
    </row>
    <row r="19" spans="1:15" hidden="1">
      <c r="A19" s="59"/>
      <c r="B19" s="70"/>
      <c r="C19" s="59"/>
      <c r="D19" s="59"/>
      <c r="E19" s="59"/>
      <c r="F19" s="59"/>
      <c r="G19" s="71"/>
      <c r="H19" s="65">
        <v>1</v>
      </c>
      <c r="I19" s="67"/>
      <c r="J19" s="65"/>
      <c r="K19" s="66"/>
      <c r="L19" s="68"/>
      <c r="O19" s="69"/>
    </row>
    <row r="20" spans="1:15" hidden="1">
      <c r="A20" s="59"/>
      <c r="B20" s="70"/>
      <c r="C20" s="59"/>
      <c r="D20" s="59"/>
      <c r="E20" s="59"/>
      <c r="F20" s="59"/>
      <c r="G20" s="71"/>
      <c r="H20" s="65">
        <v>13</v>
      </c>
      <c r="I20" s="72"/>
      <c r="J20" s="65"/>
      <c r="K20" s="66"/>
      <c r="L20" s="68"/>
      <c r="M20" s="66"/>
      <c r="N20" s="68"/>
      <c r="O20" s="69"/>
    </row>
    <row r="21" spans="1:15" hidden="1">
      <c r="A21" s="59"/>
      <c r="B21" s="70"/>
      <c r="C21" s="59"/>
      <c r="D21" s="59"/>
      <c r="E21" s="59"/>
      <c r="F21" s="59"/>
      <c r="G21" s="71"/>
      <c r="H21" s="65">
        <v>15</v>
      </c>
      <c r="I21" s="72"/>
      <c r="J21" s="53">
        <v>29900</v>
      </c>
      <c r="K21" s="66"/>
      <c r="L21" s="68"/>
      <c r="M21" s="66"/>
      <c r="N21" s="68"/>
      <c r="O21" s="69"/>
    </row>
    <row r="22" spans="1:15">
      <c r="A22" s="254"/>
      <c r="B22" s="255"/>
      <c r="C22" s="73"/>
      <c r="D22" s="71"/>
      <c r="E22" s="71"/>
      <c r="F22" s="66"/>
      <c r="G22" s="74"/>
      <c r="H22" s="65"/>
      <c r="I22" s="72"/>
      <c r="J22" s="65"/>
      <c r="K22" s="66"/>
      <c r="L22" s="68"/>
      <c r="M22" s="66"/>
      <c r="N22" s="70"/>
      <c r="O22" s="69"/>
    </row>
    <row r="23" spans="1:15">
      <c r="A23" s="75"/>
      <c r="B23" s="75"/>
      <c r="C23" s="75"/>
      <c r="D23" s="68"/>
      <c r="E23" s="68"/>
      <c r="F23" s="68"/>
      <c r="G23" s="68"/>
      <c r="H23" s="65"/>
      <c r="I23" s="72"/>
      <c r="J23" s="65"/>
      <c r="K23" s="66"/>
      <c r="L23" s="68"/>
      <c r="M23" s="85"/>
      <c r="N23" s="85"/>
      <c r="O23" s="69"/>
    </row>
    <row r="24" spans="1:15">
      <c r="A24" s="75"/>
      <c r="B24" s="68"/>
      <c r="C24" s="68"/>
      <c r="D24" s="68"/>
      <c r="E24" s="68"/>
      <c r="F24" s="68"/>
      <c r="G24" s="68"/>
      <c r="H24" s="76"/>
      <c r="I24" s="76"/>
      <c r="J24" s="76"/>
      <c r="K24" s="68"/>
      <c r="L24" s="76"/>
      <c r="M24" s="68"/>
      <c r="N24" s="68"/>
      <c r="O24" s="69"/>
    </row>
    <row r="25" spans="1:15">
      <c r="A25" s="69"/>
      <c r="B25" s="69"/>
      <c r="C25" s="69"/>
      <c r="D25" s="69"/>
      <c r="E25" s="69"/>
      <c r="F25" s="69"/>
      <c r="G25" s="69"/>
      <c r="H25" s="65"/>
      <c r="I25" s="69"/>
      <c r="J25" s="69"/>
      <c r="K25" s="69"/>
      <c r="L25" s="69"/>
      <c r="M25" s="69"/>
      <c r="N25" s="69"/>
      <c r="O25" s="69"/>
    </row>
    <row r="26" spans="1:1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spans="1:15">
      <c r="A27" s="69"/>
      <c r="B27" s="69"/>
      <c r="C27" s="69"/>
      <c r="D27" s="69"/>
      <c r="E27" s="69"/>
      <c r="F27" s="77"/>
      <c r="G27" s="69"/>
      <c r="H27" s="69"/>
      <c r="I27" s="69"/>
      <c r="J27" s="69"/>
      <c r="K27" s="69"/>
      <c r="L27" s="69"/>
      <c r="M27" s="69"/>
      <c r="N27" s="69"/>
      <c r="O27" s="69"/>
    </row>
    <row r="28" spans="1:15">
      <c r="A28" s="69"/>
      <c r="B28" s="69"/>
      <c r="C28" s="69"/>
      <c r="D28" s="69"/>
      <c r="E28" s="69"/>
      <c r="F28" s="77"/>
      <c r="G28" s="69"/>
      <c r="H28" s="69"/>
      <c r="I28" s="69"/>
      <c r="J28" s="69"/>
      <c r="K28" s="69"/>
      <c r="L28" s="69"/>
      <c r="M28" s="69"/>
      <c r="N28" s="69"/>
      <c r="O28" s="69"/>
    </row>
    <row r="29" spans="1:15">
      <c r="A29" s="69"/>
      <c r="B29" s="69"/>
      <c r="C29" s="69"/>
      <c r="D29" s="69"/>
      <c r="E29" s="69"/>
      <c r="F29" s="78"/>
      <c r="G29" s="69"/>
      <c r="H29" s="69"/>
      <c r="I29" s="69"/>
      <c r="J29" s="69"/>
      <c r="K29" s="69"/>
      <c r="L29" s="69"/>
      <c r="M29" s="69"/>
      <c r="N29" s="69"/>
      <c r="O29" s="69"/>
    </row>
    <row r="30" spans="1:15">
      <c r="F30" s="5"/>
    </row>
  </sheetData>
  <mergeCells count="17">
    <mergeCell ref="A22:B22"/>
    <mergeCell ref="B7:E7"/>
    <mergeCell ref="B4:B5"/>
    <mergeCell ref="C4:C5"/>
    <mergeCell ref="D4:D5"/>
    <mergeCell ref="A3:H3"/>
    <mergeCell ref="E4:E5"/>
    <mergeCell ref="A1:R1"/>
    <mergeCell ref="A2:R2"/>
    <mergeCell ref="G4:G5"/>
    <mergeCell ref="H4:I4"/>
    <mergeCell ref="J4:K4"/>
    <mergeCell ref="L4:O4"/>
    <mergeCell ref="F4:F5"/>
    <mergeCell ref="Q4:Q5"/>
    <mergeCell ref="R4:R5"/>
    <mergeCell ref="A4:A5"/>
  </mergeCells>
  <phoneticPr fontId="1" type="noConversion"/>
  <pageMargins left="0.4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1汇总表</vt:lpstr>
      <vt:lpstr>资产评估明细表</vt:lpstr>
      <vt:lpstr>Sheet2</vt:lpstr>
      <vt:lpstr>报告附注</vt:lpstr>
      <vt:lpstr>Sheet1</vt:lpstr>
      <vt:lpstr>1-2办公家具</vt:lpstr>
      <vt:lpstr>1-3实验设备</vt:lpstr>
      <vt:lpstr>1-3车辆</vt:lpstr>
      <vt:lpstr>资产评估明细表!Print_Area</vt:lpstr>
      <vt:lpstr>资产评估明细表!Print_Titles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不凡平</cp:lastModifiedBy>
  <cp:lastPrinted>2023-07-06T07:11:08Z</cp:lastPrinted>
  <dcterms:created xsi:type="dcterms:W3CDTF">2006-11-25T02:34:21Z</dcterms:created>
  <dcterms:modified xsi:type="dcterms:W3CDTF">2023-07-06T07:11:21Z</dcterms:modified>
</cp:coreProperties>
</file>