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二稿" sheetId="2" r:id="rId1"/>
    <sheet name="初稿" sheetId="3" r:id="rId2"/>
  </sheets>
  <externalReferences>
    <externalReference r:id="rId3"/>
  </externalReferences>
  <definedNames>
    <definedName name="_xlnm._FilterDatabase" localSheetId="0" hidden="1">二稿!$A$2:$K$114</definedName>
    <definedName name="_xlnm._FilterDatabase" localSheetId="1" hidden="1">初稿!$A$2:$R$113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<sst xmlns="http://schemas.openxmlformats.org/spreadsheetml/2006/main" count="466" uniqueCount="299">
  <si>
    <t>港二区、港三区、港四区及北京南路部分商铺一年使用权（第一批）项目标的明细表</t>
  </si>
  <si>
    <t>标的编号</t>
  </si>
  <si>
    <t>名称</t>
  </si>
  <si>
    <t>约拟租赁面积（㎡）</t>
  </si>
  <si>
    <t>评估价格
（万元/年）</t>
  </si>
  <si>
    <t>挂牌价格
（元/年）</t>
  </si>
  <si>
    <t>物业费（元）</t>
  </si>
  <si>
    <t>垃圾清运费（元）</t>
  </si>
  <si>
    <t>项目保证金
（元）</t>
  </si>
  <si>
    <t>备注</t>
  </si>
  <si>
    <t>港二区北区沿街(北101）</t>
  </si>
  <si>
    <t>港二区北区沿街(北102）</t>
  </si>
  <si>
    <t>港二区北区沿街(北103）</t>
  </si>
  <si>
    <t>港二区北区沿街(北105）</t>
  </si>
  <si>
    <t>港二区北区沿街(北106）</t>
  </si>
  <si>
    <t>港二区北区沿街(北107）</t>
  </si>
  <si>
    <t>港二区北区沿街(北108）</t>
  </si>
  <si>
    <t>港二区北区沿街(北109）</t>
  </si>
  <si>
    <t>港二区南区南沿街西侧（南101）</t>
  </si>
  <si>
    <t>港二区南区南沿街西侧（南102、南103）</t>
  </si>
  <si>
    <t>港二区南区南沿街西侧（南104）</t>
  </si>
  <si>
    <t>港二区南区南沿街西侧（南105、106）</t>
  </si>
  <si>
    <t>港二区南区南沿街西侧（南107）</t>
  </si>
  <si>
    <t>港二区南区南沿街西侧（南108）</t>
  </si>
  <si>
    <t>港二区南区南沿街西侧（南109）</t>
  </si>
  <si>
    <t>港二区南区南沿街东侧（南110）</t>
  </si>
  <si>
    <t>港二区南区南沿街东侧（南111）</t>
  </si>
  <si>
    <t>港二区南区南沿街东侧（南112）</t>
  </si>
  <si>
    <t>港二区南区南沿街东侧（南114）</t>
  </si>
  <si>
    <t>港二区南区南沿街东侧（南115）</t>
  </si>
  <si>
    <t>港二区南区南沿街东侧（南116）</t>
  </si>
  <si>
    <t>港二区南区南沿街东侧（南117）</t>
  </si>
  <si>
    <t>港二区南区南沿街东侧（南118）</t>
  </si>
  <si>
    <t>港二区南区南沿街东侧（南119）</t>
  </si>
  <si>
    <t>港二区南区南沿街东侧（南120）</t>
  </si>
  <si>
    <t>港二区南区南沿街东侧（南121）</t>
  </si>
  <si>
    <t>港二区南区南沿街东侧（南122）</t>
  </si>
  <si>
    <t>港二区南区北沿街东侧（东102）</t>
  </si>
  <si>
    <t>港二区南区北沿街东侧（东103、东104）</t>
  </si>
  <si>
    <t>港二区南区北沿街东侧（东201）</t>
  </si>
  <si>
    <t>港二区南区北沿街东侧（东105）</t>
  </si>
  <si>
    <t>港二区南区北沿街东侧（东202）</t>
  </si>
  <si>
    <t>港二区南区北沿街东侧（东106）</t>
  </si>
  <si>
    <t>港二区南区北沿街东侧（东210）</t>
  </si>
  <si>
    <t>港二区南区北沿街东侧（东107）</t>
  </si>
  <si>
    <t>港二区南区北沿街东侧（东108）</t>
  </si>
  <si>
    <t>港二区南区北沿街东侧（东110）</t>
  </si>
  <si>
    <t>港二区南区北沿街东侧（东111）</t>
  </si>
  <si>
    <t>港二区南区北沿街东侧（东113）</t>
  </si>
  <si>
    <t>港二区南区北沿街东侧（东114）</t>
  </si>
  <si>
    <t>港二区南区北沿街东侧（东116）</t>
  </si>
  <si>
    <t>港二区南区北沿街东侧（东118）</t>
  </si>
  <si>
    <t>港二区南区北沿街东侧（东119）</t>
  </si>
  <si>
    <t>港二区南区北沿街东侧（东203）</t>
  </si>
  <si>
    <t>港二区南区北沿街东侧（东205）</t>
  </si>
  <si>
    <t>港二区南区北沿街东侧（东206）</t>
  </si>
  <si>
    <t>港二区南区北沿街东侧（东207）</t>
  </si>
  <si>
    <t>港二区南区北沿街东侧（东208）</t>
  </si>
  <si>
    <t>港二区南区北沿街东侧（东209）</t>
  </si>
  <si>
    <t>港二区南区北沿街东侧（东211）</t>
  </si>
  <si>
    <t>港二区南区北沿街东侧（东212）</t>
  </si>
  <si>
    <t>港二区南区北沿街东侧（东213）</t>
  </si>
  <si>
    <t>港二区南区北沿街东侧（东302）</t>
  </si>
  <si>
    <t>港二区南区北沿街西侧（西101、西201）</t>
  </si>
  <si>
    <t>港二区南区北沿街西侧（西103）</t>
  </si>
  <si>
    <t>港二区南区北沿街西侧（西104）</t>
  </si>
  <si>
    <t>港二区南区北沿街西侧（西105）</t>
  </si>
  <si>
    <t>港二区南区北沿街西侧（西106）</t>
  </si>
  <si>
    <t>港二区南区北沿街西侧（西107）</t>
  </si>
  <si>
    <t>港二区南区北沿街西侧（西108、西205）</t>
  </si>
  <si>
    <t>港二区南区北沿街西侧（西109）</t>
  </si>
  <si>
    <t>港二区南区北沿街西侧（西110）</t>
  </si>
  <si>
    <t>港二区南区北沿街西侧（西111）</t>
  </si>
  <si>
    <t>港二区南区北沿街西侧（西112）</t>
  </si>
  <si>
    <t>港二区南区北沿街西侧（西113、西207）</t>
  </si>
  <si>
    <t>港二区南区北沿街西侧（西115）</t>
  </si>
  <si>
    <t>港二区南区北沿街西侧（西116）</t>
  </si>
  <si>
    <t>港二区南区北沿街西侧（西117）</t>
  </si>
  <si>
    <t>港二区南区北沿街西侧（西118、西208、西209）</t>
  </si>
  <si>
    <t>港二区南区北沿街西侧（西120）</t>
  </si>
  <si>
    <t>港二区南区北沿街西侧（西121、西210）</t>
  </si>
  <si>
    <t>港二区南区北沿街西侧（西122）</t>
  </si>
  <si>
    <t>港二区南区北沿街西侧（西203、西204）</t>
  </si>
  <si>
    <t>港二区南区北沿街西侧（西206）</t>
  </si>
  <si>
    <t>港三区西门沿街53-101复</t>
  </si>
  <si>
    <t>港三区西门沿街53-102</t>
  </si>
  <si>
    <t>港三区西门沿街53-103复</t>
  </si>
  <si>
    <t>港三区西门沿街53-104复</t>
  </si>
  <si>
    <t>港三区西门沿街54-102</t>
  </si>
  <si>
    <t>港三区西门沿街54-103</t>
  </si>
  <si>
    <t>港三区西门沿街54-104</t>
  </si>
  <si>
    <t>港三区西门沿街54-202</t>
  </si>
  <si>
    <t>港三区西门沿街54-203</t>
  </si>
  <si>
    <t>港三区西门沿街55-101复</t>
  </si>
  <si>
    <t>港三区西门沿街55-102复</t>
  </si>
  <si>
    <t>港三区西门沿街55-103复</t>
  </si>
  <si>
    <t>港三区西门沿街55-104复</t>
  </si>
  <si>
    <t>港三区西门沿街55-105复</t>
  </si>
  <si>
    <t>港三区西门沿街55-106复</t>
  </si>
  <si>
    <t>港三区西门沿街55-107复</t>
  </si>
  <si>
    <t>港三区西门沿街56-101复</t>
  </si>
  <si>
    <t>港三区西门沿街56-102</t>
  </si>
  <si>
    <t>港三区西门沿街56-103</t>
  </si>
  <si>
    <t>港三区西门沿街56-104</t>
  </si>
  <si>
    <t>港三区西门沿街56-105</t>
  </si>
  <si>
    <t>港三区西门沿街56-106</t>
  </si>
  <si>
    <t>港三区西门沿街56-107</t>
  </si>
  <si>
    <t>港三区西门沿街56-108</t>
  </si>
  <si>
    <t>港四区西门沿街9-101复、9-102复</t>
  </si>
  <si>
    <t>港四区西门沿街9-104复</t>
  </si>
  <si>
    <t>港四区西门沿街9-105复</t>
  </si>
  <si>
    <t>港四区西门沿街9-301</t>
  </si>
  <si>
    <t>港四区西门沿街9-302</t>
  </si>
  <si>
    <t>港四区西门沿街9-303</t>
  </si>
  <si>
    <t>港四区西门沿街9-304</t>
  </si>
  <si>
    <t>港四区西门沿街10-102</t>
  </si>
  <si>
    <t>港四区西门沿街10-302</t>
  </si>
  <si>
    <t>港四区西门沿街10-303</t>
  </si>
  <si>
    <t>港四区西门沿街10-304</t>
  </si>
  <si>
    <t>港四区西门沿街10-305</t>
  </si>
  <si>
    <t>北京路沿街</t>
  </si>
  <si>
    <t>港二区、港三区、港四区及北京南路部分商铺一年使用权转让项目明细表</t>
  </si>
  <si>
    <t>押金
（元）</t>
  </si>
  <si>
    <t>项目保证金金额
（元）</t>
  </si>
  <si>
    <t>成交价格（元）</t>
  </si>
  <si>
    <t>交易费用-转让方（元）</t>
  </si>
  <si>
    <t>划转价款（元）</t>
  </si>
  <si>
    <t>受让方</t>
  </si>
  <si>
    <t>联系方式</t>
  </si>
  <si>
    <t>原租户</t>
  </si>
  <si>
    <t>空置</t>
  </si>
  <si>
    <t>/</t>
  </si>
  <si>
    <t>福利彩票</t>
  </si>
  <si>
    <t>刘广永</t>
  </si>
  <si>
    <t>康力生大药房</t>
  </si>
  <si>
    <t>佰艳卫生室</t>
  </si>
  <si>
    <t>安佰艳</t>
  </si>
  <si>
    <t>茂东批发商店</t>
  </si>
  <si>
    <t>王茂东</t>
  </si>
  <si>
    <t>代晓</t>
  </si>
  <si>
    <t>倍全便利店</t>
  </si>
  <si>
    <t>黄国翔</t>
  </si>
  <si>
    <t>顺达汽车装饰</t>
  </si>
  <si>
    <t>许崇军</t>
  </si>
  <si>
    <t>宇航洗车装饰</t>
  </si>
  <si>
    <t>白计英</t>
  </si>
  <si>
    <t>新东洋汽车轮胎</t>
  </si>
  <si>
    <t>李梅</t>
  </si>
  <si>
    <t>百货超市</t>
  </si>
  <si>
    <t>侯海涛、丁爱玉</t>
  </si>
  <si>
    <t>惠涛补胎</t>
  </si>
  <si>
    <t>柏学文</t>
  </si>
  <si>
    <t>车保姆</t>
  </si>
  <si>
    <t>张守森</t>
  </si>
  <si>
    <t>宏瑞综合超市</t>
  </si>
  <si>
    <t>曹爱振</t>
  </si>
  <si>
    <t>孟记大锅全羊</t>
  </si>
  <si>
    <t>孟庆苓</t>
  </si>
  <si>
    <t>东港刘晓中医</t>
  </si>
  <si>
    <t>苏志颖</t>
  </si>
  <si>
    <t>菩提缘文玩</t>
  </si>
  <si>
    <t>船舶物料</t>
  </si>
  <si>
    <t>常吉汽配</t>
  </si>
  <si>
    <t>张磊</t>
  </si>
  <si>
    <t>佳通轮胎</t>
  </si>
  <si>
    <t>朱纪良</t>
  </si>
  <si>
    <t>畅源汽车装饰</t>
  </si>
  <si>
    <t>隆福源百货超市</t>
  </si>
  <si>
    <t>马瑞兰</t>
  </si>
  <si>
    <t>希超汽车配件</t>
  </si>
  <si>
    <t>陈希超</t>
  </si>
  <si>
    <t>财源汽车装饰</t>
  </si>
  <si>
    <t>徐茂艳</t>
  </si>
  <si>
    <t>比德文电动车</t>
  </si>
  <si>
    <t>贾元庆</t>
  </si>
  <si>
    <t>勤珍汽车装饰</t>
  </si>
  <si>
    <t>徐金国</t>
  </si>
  <si>
    <t>日照银行ATM</t>
  </si>
  <si>
    <t>日照银行股份有限公司银海支行</t>
  </si>
  <si>
    <t>港二区南区北沿街东侧（东103）</t>
  </si>
  <si>
    <t>惠来小房间</t>
  </si>
  <si>
    <t>高国栋</t>
  </si>
  <si>
    <t>港二区南区北沿街东侧（东104、东201）</t>
  </si>
  <si>
    <t>惠来批发超市</t>
  </si>
  <si>
    <t>港二区南区北沿街东侧（东105、东202）</t>
  </si>
  <si>
    <t>兴港批发超市</t>
  </si>
  <si>
    <t>马克进</t>
  </si>
  <si>
    <t>超越批发超市</t>
  </si>
  <si>
    <t>张崇仁</t>
  </si>
  <si>
    <t>泉味轩</t>
  </si>
  <si>
    <t>金迎辛</t>
  </si>
  <si>
    <t>夏雍程</t>
  </si>
  <si>
    <t>水果店</t>
  </si>
  <si>
    <t>许艳秋</t>
  </si>
  <si>
    <t>烘焙</t>
  </si>
  <si>
    <t>刘英福</t>
  </si>
  <si>
    <t>董酒</t>
  </si>
  <si>
    <t>莫岩棚</t>
  </si>
  <si>
    <t>海姑水饺</t>
  </si>
  <si>
    <t>安仲华</t>
  </si>
  <si>
    <t>修脚</t>
  </si>
  <si>
    <t>王学华</t>
  </si>
  <si>
    <t>牙科诊所</t>
  </si>
  <si>
    <t>于均华</t>
  </si>
  <si>
    <t>老曲炸鸡</t>
  </si>
  <si>
    <t>刘为全</t>
  </si>
  <si>
    <t>足浴</t>
  </si>
  <si>
    <t>钟建辉</t>
  </si>
  <si>
    <t>盲人按摩</t>
  </si>
  <si>
    <t>木易春茶叶</t>
  </si>
  <si>
    <t>杨宁</t>
  </si>
  <si>
    <t>哆米衣路</t>
  </si>
  <si>
    <t>梁国建</t>
  </si>
  <si>
    <t>新大印务</t>
  </si>
  <si>
    <t>徐茂军</t>
  </si>
  <si>
    <t>皮衣修补（海风摄影借用）</t>
  </si>
  <si>
    <t>沈德乾</t>
  </si>
  <si>
    <t>巨峰绿茶</t>
  </si>
  <si>
    <t>安晓</t>
  </si>
  <si>
    <t>概念广告</t>
  </si>
  <si>
    <t>商祥彦</t>
  </si>
  <si>
    <t>川味菜馆</t>
  </si>
  <si>
    <t>郑治华</t>
  </si>
  <si>
    <t>牟氏推拿</t>
  </si>
  <si>
    <t>牟伟善</t>
  </si>
  <si>
    <t>一休</t>
  </si>
  <si>
    <t>刘京霞</t>
  </si>
  <si>
    <t>发一名</t>
  </si>
  <si>
    <t>林春香</t>
  </si>
  <si>
    <t>太和牛肉板面</t>
  </si>
  <si>
    <t>孙运洪</t>
  </si>
  <si>
    <t>空置（原煎饼果子）</t>
  </si>
  <si>
    <t>蜀味凉菜</t>
  </si>
  <si>
    <t>钟玉花</t>
  </si>
  <si>
    <t>熟食凉菜</t>
  </si>
  <si>
    <t>郭昀</t>
  </si>
  <si>
    <t>现代音乐学校</t>
  </si>
  <si>
    <t>日照市东港区现代音乐培训学校</t>
  </si>
  <si>
    <t>白雪造型</t>
  </si>
  <si>
    <t>郭春艳</t>
  </si>
  <si>
    <t>名流美发</t>
  </si>
  <si>
    <t>超市</t>
  </si>
  <si>
    <t>王妍</t>
  </si>
  <si>
    <t>书画学校</t>
  </si>
  <si>
    <t>小儿推拿</t>
  </si>
  <si>
    <t>真诚大药房</t>
  </si>
  <si>
    <t>日照真诚大药房有限公司</t>
  </si>
  <si>
    <t>利民批发</t>
  </si>
  <si>
    <t>辛莉莉</t>
  </si>
  <si>
    <t>洁菲雅美发</t>
  </si>
  <si>
    <t>曹成志</t>
  </si>
  <si>
    <t>五莲黑猪肉</t>
  </si>
  <si>
    <t>王滨</t>
  </si>
  <si>
    <t>凉菜面食</t>
  </si>
  <si>
    <t>王兴美</t>
  </si>
  <si>
    <t>三好水果</t>
  </si>
  <si>
    <t>陈杰</t>
  </si>
  <si>
    <t>君浩贸易</t>
  </si>
  <si>
    <t>张翠红</t>
  </si>
  <si>
    <t>中医诊所</t>
  </si>
  <si>
    <t>路青</t>
  </si>
  <si>
    <t>蓝国烟酒</t>
  </si>
  <si>
    <t>路奎侠</t>
  </si>
  <si>
    <t>百膳坊</t>
  </si>
  <si>
    <t>赵歌</t>
  </si>
  <si>
    <t>北燕优品</t>
  </si>
  <si>
    <t>张亚东</t>
  </si>
  <si>
    <t>众信置业</t>
  </si>
  <si>
    <t>贾玉莲</t>
  </si>
  <si>
    <t>酒水</t>
  </si>
  <si>
    <t>柴木杰</t>
  </si>
  <si>
    <t>山野田园</t>
  </si>
  <si>
    <t>尹璐</t>
  </si>
  <si>
    <t>明阳推拿</t>
  </si>
  <si>
    <t>腾飞美发</t>
  </si>
  <si>
    <t>路娜</t>
  </si>
  <si>
    <t>阳光房产</t>
  </si>
  <si>
    <t>宋祥成</t>
  </si>
  <si>
    <t>澜沧古茶</t>
  </si>
  <si>
    <t>李兆阔</t>
  </si>
  <si>
    <t>新港理发</t>
  </si>
  <si>
    <t>江希爱</t>
  </si>
  <si>
    <t>纳恩博平衡车</t>
  </si>
  <si>
    <t>陈艳华</t>
  </si>
  <si>
    <t>宿丽丽</t>
  </si>
  <si>
    <t>同康推拿</t>
  </si>
  <si>
    <t>郭见绿</t>
  </si>
  <si>
    <t>湖贵物流</t>
  </si>
  <si>
    <t>美玉坊</t>
  </si>
  <si>
    <t>苏日萃</t>
  </si>
  <si>
    <t>高氏中医按摩</t>
  </si>
  <si>
    <t>王淑娟</t>
  </si>
  <si>
    <t>焉天运</t>
  </si>
  <si>
    <t>秦淑珍</t>
  </si>
  <si>
    <t>杨富茗</t>
  </si>
  <si>
    <t>伊思亲</t>
  </si>
  <si>
    <t>王煜霞</t>
  </si>
  <si>
    <t>张传涛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</si>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</sst>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#,###,##0.00;\-###,###,###,##0.00;&quot;&quot;"/>
    <numFmt numFmtId="177" formatCode="0.00;[Red]0.00"/>
    <numFmt numFmtId="178" formatCode="0.00_ "/>
    <numFmt numFmtId="179" formatCode="0.0000_ "/>
  </numFmts>
  <fonts count="32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宋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b/>
      <sz val="1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/>
  </cellStyleXfs>
  <cellXfs count="1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4" fontId="4" fillId="0" borderId="2" xfId="50" applyNumberFormat="1" applyFont="1" applyBorder="1" applyAlignment="1" applyProtection="1">
      <alignment horizontal="right" vertical="center" shrinkToFit="1"/>
      <protection locked="0"/>
    </xf>
    <xf numFmtId="176" fontId="4" fillId="0" borderId="2" xfId="50" applyNumberFormat="1" applyFont="1" applyBorder="1" applyAlignment="1" applyProtection="1">
      <alignment vertical="center" shrinkToFit="1"/>
      <protection locked="0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4" fontId="9" fillId="0" borderId="2" xfId="50" applyNumberFormat="1" applyFont="1" applyBorder="1" applyAlignment="1" applyProtection="1">
      <alignment horizontal="right" vertical="center" shrinkToFit="1"/>
      <protection locked="0"/>
    </xf>
    <xf numFmtId="176" fontId="9" fillId="0" borderId="2" xfId="50" applyNumberFormat="1" applyFont="1" applyBorder="1" applyAlignment="1" applyProtection="1">
      <alignment vertical="center" shrinkToFit="1"/>
      <protection locked="0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5" fillId="0" borderId="0" xfId="0" applyFont="1" applyFill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50" applyFont="1" applyBorder="1" applyAlignment="1" applyProtection="1">
      <alignment horizontal="left"/>
      <protection locked="0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0" fontId="4" fillId="0" borderId="1" xfId="50" applyFont="1" applyBorder="1" applyAlignment="1" applyProtection="1">
      <alignment horizontal="left" vertical="center"/>
      <protection locked="0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1" xfId="50" applyFont="1" applyBorder="1" applyAlignment="1" applyProtection="1">
      <alignment horizontal="left" vertical="center"/>
      <protection locked="0"/>
    </xf>
    <xf numFmtId="0" fontId="9" fillId="0" borderId="2" xfId="50" applyFont="1" applyBorder="1" applyAlignment="1" applyProtection="1">
      <alignment horizontal="left"/>
      <protection locked="0"/>
    </xf>
    <xf numFmtId="177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>
      <alignment vertical="center"/>
    </xf>
    <xf numFmtId="0" fontId="9" fillId="0" borderId="2" xfId="5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2" xfId="50" applyFont="1" applyBorder="1" applyAlignment="1" applyProtection="1">
      <alignment horizontal="left" vertical="center"/>
      <protection locked="0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left" vertical="center" shrinkToFit="1"/>
    </xf>
    <xf numFmtId="4" fontId="4" fillId="2" borderId="2" xfId="50" applyNumberFormat="1" applyFont="1" applyFill="1" applyBorder="1" applyAlignment="1" applyProtection="1">
      <alignment horizontal="right" vertical="center" shrinkToFit="1"/>
      <protection locked="0"/>
    </xf>
    <xf numFmtId="178" fontId="2" fillId="2" borderId="2" xfId="0" applyNumberFormat="1" applyFont="1" applyFill="1" applyBorder="1">
      <alignment vertical="center"/>
    </xf>
    <xf numFmtId="176" fontId="4" fillId="2" borderId="2" xfId="50" applyNumberFormat="1" applyFont="1" applyFill="1" applyBorder="1" applyAlignment="1" applyProtection="1">
      <alignment vertical="center" shrinkToFit="1"/>
      <protection locked="0"/>
    </xf>
    <xf numFmtId="177" fontId="4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178" fontId="2" fillId="0" borderId="2" xfId="0" applyNumberFormat="1" applyFont="1" applyBorder="1">
      <alignment vertical="center"/>
    </xf>
    <xf numFmtId="0" fontId="10" fillId="0" borderId="2" xfId="0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0" fontId="4" fillId="2" borderId="2" xfId="5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50" applyFont="1" applyFill="1" applyBorder="1" applyProtection="1">
      <protection locked="0"/>
    </xf>
    <xf numFmtId="0" fontId="4" fillId="2" borderId="2" xfId="50" applyFont="1" applyFill="1" applyBorder="1"/>
    <xf numFmtId="0" fontId="4" fillId="0" borderId="2" xfId="50" applyFont="1" applyBorder="1" applyProtection="1">
      <protection locked="0"/>
    </xf>
    <xf numFmtId="0" fontId="4" fillId="0" borderId="2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9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179" fontId="5" fillId="0" borderId="0" xfId="0" applyNumberFormat="1" applyFont="1" applyFill="1" applyAlignment="1">
      <alignment vertical="center" wrapText="1"/>
    </xf>
    <xf numFmtId="178" fontId="5" fillId="0" borderId="0" xfId="0" applyNumberFormat="1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4" fontId="4" fillId="0" borderId="2" xfId="50" applyNumberFormat="1" applyFont="1" applyFill="1" applyBorder="1" applyAlignment="1" applyProtection="1">
      <alignment vertical="center" shrinkToFit="1"/>
      <protection locked="0"/>
    </xf>
    <xf numFmtId="179" fontId="4" fillId="0" borderId="2" xfId="50" applyNumberFormat="1" applyFont="1" applyFill="1" applyBorder="1" applyAlignment="1" applyProtection="1">
      <alignment vertical="center" shrinkToFit="1"/>
      <protection locked="0"/>
    </xf>
    <xf numFmtId="178" fontId="4" fillId="0" borderId="2" xfId="50" applyNumberFormat="1" applyFont="1" applyFill="1" applyBorder="1" applyAlignment="1" applyProtection="1">
      <alignment vertical="center" shrinkToFit="1"/>
      <protection locked="0"/>
    </xf>
    <xf numFmtId="177" fontId="4" fillId="0" borderId="2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4" fontId="4" fillId="0" borderId="2" xfId="50" applyNumberFormat="1" applyFont="1" applyFill="1" applyBorder="1" applyAlignment="1" applyProtection="1">
      <alignment vertical="center" shrinkToFit="1"/>
      <protection locked="0"/>
    </xf>
    <xf numFmtId="179" fontId="4" fillId="0" borderId="2" xfId="50" applyNumberFormat="1" applyFont="1" applyFill="1" applyBorder="1" applyAlignment="1" applyProtection="1">
      <alignment vertical="center" shrinkToFit="1"/>
      <protection locked="0"/>
    </xf>
    <xf numFmtId="178" fontId="4" fillId="0" borderId="2" xfId="50" applyNumberFormat="1" applyFont="1" applyFill="1" applyBorder="1" applyAlignment="1" applyProtection="1">
      <alignment vertical="center" shrinkToFit="1"/>
      <protection locked="0"/>
    </xf>
    <xf numFmtId="177" fontId="4" fillId="0" borderId="2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4" fillId="0" borderId="2" xfId="50" applyFont="1" applyFill="1" applyBorder="1" applyAlignment="1" applyProtection="1">
      <alignment horizontal="left"/>
      <protection locked="0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50" applyFont="1" applyFill="1" applyBorder="1" applyAlignment="1" applyProtection="1">
      <alignment horizontal="left" vertical="center"/>
      <protection locked="0"/>
    </xf>
    <xf numFmtId="0" fontId="4" fillId="0" borderId="2" xfId="50" applyFont="1" applyFill="1" applyBorder="1" applyAlignment="1" applyProtection="1">
      <alignment horizontal="left" vertical="center"/>
      <protection locked="0"/>
    </xf>
    <xf numFmtId="0" fontId="4" fillId="0" borderId="2" xfId="50" applyFont="1" applyFill="1" applyBorder="1" applyAlignment="1" applyProtection="1">
      <alignment horizontal="left"/>
      <protection locked="0"/>
    </xf>
    <xf numFmtId="0" fontId="3" fillId="0" borderId="0" xfId="0" applyFont="1" applyFill="1" applyAlignment="1">
      <alignment horizontal="center" vertical="center"/>
    </xf>
    <xf numFmtId="0" fontId="4" fillId="0" borderId="2" xfId="50" applyFont="1" applyFill="1" applyBorder="1" applyAlignment="1" applyProtection="1">
      <alignment horizontal="left" vertical="center"/>
      <protection locked="0"/>
    </xf>
    <xf numFmtId="0" fontId="4" fillId="0" borderId="2" xfId="50" applyFont="1" applyFill="1" applyBorder="1" applyAlignment="1" applyProtection="1">
      <alignment vertical="center"/>
      <protection locked="0"/>
    </xf>
    <xf numFmtId="1" fontId="4" fillId="0" borderId="2" xfId="0" applyNumberFormat="1" applyFont="1" applyFill="1" applyBorder="1" applyAlignment="1">
      <alignment horizontal="left" vertical="center" shrinkToFit="1"/>
    </xf>
    <xf numFmtId="179" fontId="4" fillId="0" borderId="2" xfId="0" applyNumberFormat="1" applyFont="1" applyFill="1" applyBorder="1" applyAlignment="1">
      <alignment vertical="center"/>
    </xf>
    <xf numFmtId="179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179" fontId="4" fillId="0" borderId="2" xfId="0" applyNumberFormat="1" applyFont="1" applyFill="1" applyBorder="1" applyAlignment="1">
      <alignment horizontal="right" vertical="center"/>
    </xf>
    <xf numFmtId="178" fontId="4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2" xfId="50" applyFont="1" applyFill="1" applyBorder="1" applyProtection="1">
      <protection locked="0"/>
    </xf>
    <xf numFmtId="0" fontId="4" fillId="0" borderId="2" xfId="50" applyFont="1" applyFill="1" applyBorder="1"/>
    <xf numFmtId="0" fontId="4" fillId="0" borderId="2" xfId="50" applyFont="1" applyFill="1" applyBorder="1" applyProtection="1"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9579;&#29747;&#30340;DELL\Desktop\23-24&#24180;&#24230;&#27839;&#34903;&#21830;&#38138;&#31199;&#36161;\&#35780;&#20272;&#24037;&#20316;\&#35780;&#20272;&#26126;&#32454;&#34920;-&#26085;&#29031;&#28207;&#21457;&#23637;&#26377;&#38480;&#20844;&#21496;&#8212;&#19975;&#38534;11.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资产租金评估汇总表"/>
      <sheetName val="房屋建筑物租金评估明细表"/>
      <sheetName val="777"/>
    </sheetNames>
    <sheetDataSet>
      <sheetData sheetId="0"/>
      <sheetData sheetId="1">
        <row r="7">
          <cell r="N7">
            <v>33.59</v>
          </cell>
        </row>
        <row r="7">
          <cell r="R7">
            <v>600</v>
          </cell>
        </row>
        <row r="8">
          <cell r="N8">
            <v>33.85</v>
          </cell>
        </row>
        <row r="8">
          <cell r="R8">
            <v>600</v>
          </cell>
        </row>
        <row r="9">
          <cell r="N9">
            <v>67.64</v>
          </cell>
        </row>
        <row r="9">
          <cell r="R9">
            <v>600</v>
          </cell>
        </row>
        <row r="11">
          <cell r="N11">
            <v>67.8</v>
          </cell>
        </row>
        <row r="11">
          <cell r="R11">
            <v>600</v>
          </cell>
        </row>
        <row r="12">
          <cell r="N12">
            <v>67.8</v>
          </cell>
        </row>
        <row r="12">
          <cell r="R12">
            <v>600</v>
          </cell>
        </row>
        <row r="13">
          <cell r="N13">
            <v>15.91</v>
          </cell>
        </row>
        <row r="13">
          <cell r="R13">
            <v>600</v>
          </cell>
        </row>
        <row r="14">
          <cell r="N14">
            <v>134.99</v>
          </cell>
        </row>
        <row r="14">
          <cell r="R14">
            <v>600</v>
          </cell>
        </row>
        <row r="15">
          <cell r="N15">
            <v>8.56</v>
          </cell>
        </row>
        <row r="15">
          <cell r="R15">
            <v>600</v>
          </cell>
        </row>
        <row r="16">
          <cell r="N16">
            <v>63.27</v>
          </cell>
        </row>
        <row r="16">
          <cell r="R16">
            <v>390</v>
          </cell>
        </row>
        <row r="23">
          <cell r="N23">
            <v>31.63</v>
          </cell>
        </row>
        <row r="23">
          <cell r="R23">
            <v>390</v>
          </cell>
        </row>
        <row r="24">
          <cell r="N24">
            <v>31.63</v>
          </cell>
        </row>
        <row r="24">
          <cell r="R24">
            <v>390</v>
          </cell>
        </row>
        <row r="25">
          <cell r="N25">
            <v>63.27</v>
          </cell>
        </row>
        <row r="25">
          <cell r="R25">
            <v>390</v>
          </cell>
        </row>
        <row r="26">
          <cell r="N26">
            <v>79</v>
          </cell>
        </row>
        <row r="26">
          <cell r="R26">
            <v>390</v>
          </cell>
        </row>
        <row r="27">
          <cell r="N27">
            <v>39.5</v>
          </cell>
        </row>
        <row r="27">
          <cell r="R27">
            <v>390</v>
          </cell>
        </row>
        <row r="28">
          <cell r="N28">
            <v>39.5</v>
          </cell>
        </row>
        <row r="28">
          <cell r="R28">
            <v>390</v>
          </cell>
        </row>
        <row r="30">
          <cell r="N30">
            <v>39.5</v>
          </cell>
        </row>
        <row r="30">
          <cell r="R30">
            <v>390</v>
          </cell>
        </row>
        <row r="31">
          <cell r="N31">
            <v>79</v>
          </cell>
        </row>
        <row r="31">
          <cell r="R31">
            <v>390</v>
          </cell>
        </row>
        <row r="32">
          <cell r="N32">
            <v>39.5</v>
          </cell>
        </row>
        <row r="32">
          <cell r="R32">
            <v>390</v>
          </cell>
        </row>
        <row r="33">
          <cell r="N33">
            <v>79</v>
          </cell>
        </row>
        <row r="33">
          <cell r="R33">
            <v>390</v>
          </cell>
        </row>
        <row r="34">
          <cell r="N34">
            <v>39.5</v>
          </cell>
        </row>
        <row r="34">
          <cell r="R34">
            <v>390</v>
          </cell>
        </row>
        <row r="35">
          <cell r="N35">
            <v>39.5</v>
          </cell>
        </row>
        <row r="35">
          <cell r="R35">
            <v>390</v>
          </cell>
        </row>
        <row r="36">
          <cell r="N36">
            <v>39.5</v>
          </cell>
        </row>
        <row r="36">
          <cell r="R36">
            <v>390</v>
          </cell>
        </row>
        <row r="37">
          <cell r="N37">
            <v>39.5</v>
          </cell>
        </row>
        <row r="37">
          <cell r="R37">
            <v>390</v>
          </cell>
        </row>
        <row r="38">
          <cell r="N38">
            <v>79</v>
          </cell>
        </row>
        <row r="38">
          <cell r="R38">
            <v>390</v>
          </cell>
        </row>
        <row r="40">
          <cell r="N40">
            <v>31.04</v>
          </cell>
        </row>
        <row r="40">
          <cell r="R40">
            <v>610</v>
          </cell>
        </row>
        <row r="41">
          <cell r="N41">
            <v>14.57</v>
          </cell>
        </row>
        <row r="41">
          <cell r="R41">
            <v>610</v>
          </cell>
        </row>
        <row r="46">
          <cell r="N46">
            <v>22.49</v>
          </cell>
        </row>
        <row r="46">
          <cell r="R46">
            <v>610</v>
          </cell>
        </row>
        <row r="47">
          <cell r="N47">
            <v>29.64</v>
          </cell>
        </row>
        <row r="47">
          <cell r="R47">
            <v>240</v>
          </cell>
        </row>
        <row r="48">
          <cell r="N48">
            <v>22.49</v>
          </cell>
        </row>
        <row r="48">
          <cell r="R48">
            <v>610</v>
          </cell>
        </row>
        <row r="49">
          <cell r="N49">
            <v>22.49</v>
          </cell>
        </row>
        <row r="49">
          <cell r="R49">
            <v>610</v>
          </cell>
        </row>
        <row r="52">
          <cell r="N52">
            <v>22.49</v>
          </cell>
        </row>
        <row r="52">
          <cell r="R52">
            <v>610</v>
          </cell>
        </row>
        <row r="53">
          <cell r="N53">
            <v>22.49</v>
          </cell>
        </row>
        <row r="53">
          <cell r="R53">
            <v>610</v>
          </cell>
        </row>
        <row r="55">
          <cell r="N55">
            <v>69.52</v>
          </cell>
        </row>
        <row r="55">
          <cell r="R55">
            <v>610</v>
          </cell>
        </row>
        <row r="56">
          <cell r="N56">
            <v>68.41</v>
          </cell>
        </row>
        <row r="56">
          <cell r="R56">
            <v>610</v>
          </cell>
        </row>
        <row r="58">
          <cell r="N58">
            <v>22.8</v>
          </cell>
        </row>
        <row r="58">
          <cell r="R58">
            <v>610</v>
          </cell>
        </row>
        <row r="60">
          <cell r="N60">
            <v>45.61</v>
          </cell>
        </row>
        <row r="60">
          <cell r="R60">
            <v>610</v>
          </cell>
        </row>
        <row r="63">
          <cell r="N63">
            <v>73.32</v>
          </cell>
        </row>
        <row r="63">
          <cell r="R63">
            <v>240</v>
          </cell>
        </row>
        <row r="64">
          <cell r="N64">
            <v>109.96</v>
          </cell>
        </row>
        <row r="64">
          <cell r="R64">
            <v>240</v>
          </cell>
        </row>
        <row r="65">
          <cell r="N65">
            <v>99.65</v>
          </cell>
        </row>
        <row r="65">
          <cell r="R65">
            <v>240</v>
          </cell>
        </row>
        <row r="66">
          <cell r="N66">
            <v>99.65</v>
          </cell>
        </row>
        <row r="66">
          <cell r="R66">
            <v>240</v>
          </cell>
        </row>
        <row r="67">
          <cell r="N67">
            <v>37.81</v>
          </cell>
        </row>
        <row r="67">
          <cell r="R67">
            <v>240</v>
          </cell>
        </row>
        <row r="68">
          <cell r="N68">
            <v>29.64</v>
          </cell>
        </row>
        <row r="68">
          <cell r="R68">
            <v>240</v>
          </cell>
        </row>
        <row r="69">
          <cell r="N69">
            <v>119.78</v>
          </cell>
        </row>
        <row r="69">
          <cell r="R69">
            <v>240</v>
          </cell>
        </row>
        <row r="70">
          <cell r="N70">
            <v>60</v>
          </cell>
        </row>
        <row r="70">
          <cell r="R70">
            <v>240</v>
          </cell>
        </row>
        <row r="71">
          <cell r="N71">
            <v>60</v>
          </cell>
        </row>
        <row r="71">
          <cell r="R71">
            <v>240</v>
          </cell>
        </row>
        <row r="73">
          <cell r="N73">
            <v>98.23</v>
          </cell>
        </row>
        <row r="73">
          <cell r="R73">
            <v>140</v>
          </cell>
        </row>
        <row r="79">
          <cell r="N79">
            <v>28.91</v>
          </cell>
        </row>
        <row r="79">
          <cell r="R79">
            <v>610</v>
          </cell>
        </row>
        <row r="80">
          <cell r="N80">
            <v>28.91</v>
          </cell>
        </row>
        <row r="80">
          <cell r="R80">
            <v>610</v>
          </cell>
        </row>
        <row r="81">
          <cell r="N81">
            <v>28.53</v>
          </cell>
        </row>
        <row r="81">
          <cell r="R81">
            <v>610</v>
          </cell>
        </row>
        <row r="82">
          <cell r="N82">
            <v>19.38</v>
          </cell>
        </row>
        <row r="82">
          <cell r="R82">
            <v>610</v>
          </cell>
        </row>
        <row r="83">
          <cell r="N83">
            <v>19.38</v>
          </cell>
        </row>
        <row r="83">
          <cell r="R83">
            <v>610</v>
          </cell>
        </row>
        <row r="86">
          <cell r="N86">
            <v>20.99</v>
          </cell>
        </row>
        <row r="86">
          <cell r="R86">
            <v>610</v>
          </cell>
        </row>
        <row r="87">
          <cell r="N87">
            <v>20.99</v>
          </cell>
        </row>
        <row r="87">
          <cell r="R87">
            <v>610</v>
          </cell>
        </row>
        <row r="88">
          <cell r="N88">
            <v>20.19</v>
          </cell>
        </row>
        <row r="88">
          <cell r="R88">
            <v>610</v>
          </cell>
        </row>
        <row r="89">
          <cell r="N89">
            <v>20.19</v>
          </cell>
        </row>
        <row r="89">
          <cell r="R89">
            <v>610</v>
          </cell>
        </row>
        <row r="93">
          <cell r="N93">
            <v>19.38</v>
          </cell>
        </row>
        <row r="93">
          <cell r="R93">
            <v>610</v>
          </cell>
        </row>
        <row r="94">
          <cell r="N94">
            <v>19.38</v>
          </cell>
        </row>
        <row r="94">
          <cell r="R94">
            <v>610</v>
          </cell>
        </row>
        <row r="95">
          <cell r="N95">
            <v>19.38</v>
          </cell>
        </row>
        <row r="95">
          <cell r="R95">
            <v>610</v>
          </cell>
        </row>
        <row r="100">
          <cell r="N100">
            <v>39.02</v>
          </cell>
        </row>
        <row r="100">
          <cell r="R100">
            <v>610</v>
          </cell>
        </row>
        <row r="103">
          <cell r="N103">
            <v>19.38</v>
          </cell>
        </row>
        <row r="103">
          <cell r="R103">
            <v>610</v>
          </cell>
        </row>
        <row r="106">
          <cell r="N106">
            <v>26.44</v>
          </cell>
        </row>
        <row r="106">
          <cell r="R106">
            <v>240</v>
          </cell>
        </row>
        <row r="109">
          <cell r="N109">
            <v>120.01</v>
          </cell>
        </row>
        <row r="109">
          <cell r="R109">
            <v>580</v>
          </cell>
        </row>
        <row r="121">
          <cell r="N121">
            <v>31</v>
          </cell>
        </row>
        <row r="121">
          <cell r="R121">
            <v>650</v>
          </cell>
        </row>
        <row r="122">
          <cell r="N122">
            <v>31</v>
          </cell>
        </row>
        <row r="122">
          <cell r="R122">
            <v>650</v>
          </cell>
        </row>
        <row r="123">
          <cell r="N123">
            <v>54.54</v>
          </cell>
        </row>
        <row r="123">
          <cell r="R123">
            <v>650</v>
          </cell>
        </row>
        <row r="124">
          <cell r="N124">
            <v>78.29</v>
          </cell>
        </row>
        <row r="124">
          <cell r="R124">
            <v>260</v>
          </cell>
        </row>
        <row r="125">
          <cell r="N125">
            <v>57.83</v>
          </cell>
        </row>
        <row r="125">
          <cell r="R125">
            <v>260</v>
          </cell>
        </row>
        <row r="142">
          <cell r="N142">
            <v>41.54</v>
          </cell>
        </row>
        <row r="142">
          <cell r="R142">
            <v>580</v>
          </cell>
        </row>
        <row r="143">
          <cell r="N143">
            <v>23.72</v>
          </cell>
        </row>
        <row r="143">
          <cell r="R143">
            <v>550</v>
          </cell>
        </row>
        <row r="144">
          <cell r="N144">
            <v>23.72</v>
          </cell>
        </row>
        <row r="144">
          <cell r="R144">
            <v>550</v>
          </cell>
        </row>
        <row r="145">
          <cell r="N145">
            <v>23.72</v>
          </cell>
        </row>
        <row r="145">
          <cell r="R145">
            <v>550</v>
          </cell>
        </row>
        <row r="146">
          <cell r="N146">
            <v>23.72</v>
          </cell>
        </row>
        <row r="146">
          <cell r="R146">
            <v>550</v>
          </cell>
        </row>
        <row r="147">
          <cell r="N147">
            <v>23.72</v>
          </cell>
        </row>
        <row r="147">
          <cell r="R147">
            <v>520</v>
          </cell>
        </row>
        <row r="148">
          <cell r="N148">
            <v>23.72</v>
          </cell>
        </row>
        <row r="148">
          <cell r="R148">
            <v>520</v>
          </cell>
        </row>
        <row r="163">
          <cell r="N163">
            <v>120.78</v>
          </cell>
        </row>
        <row r="163">
          <cell r="R163">
            <v>120</v>
          </cell>
        </row>
        <row r="164">
          <cell r="N164">
            <v>61.13</v>
          </cell>
        </row>
        <row r="164">
          <cell r="R164">
            <v>120</v>
          </cell>
        </row>
        <row r="165">
          <cell r="N165">
            <v>50.15</v>
          </cell>
        </row>
        <row r="165">
          <cell r="R165">
            <v>120</v>
          </cell>
        </row>
        <row r="166">
          <cell r="N166">
            <v>50.15</v>
          </cell>
        </row>
        <row r="166">
          <cell r="R166">
            <v>120</v>
          </cell>
        </row>
        <row r="171">
          <cell r="N171">
            <v>52.15</v>
          </cell>
        </row>
        <row r="171">
          <cell r="R171">
            <v>120</v>
          </cell>
        </row>
        <row r="172">
          <cell r="N172">
            <v>52.15</v>
          </cell>
        </row>
        <row r="172">
          <cell r="R172">
            <v>120</v>
          </cell>
        </row>
        <row r="173">
          <cell r="N173">
            <v>52.15</v>
          </cell>
        </row>
        <row r="173">
          <cell r="R173">
            <v>120</v>
          </cell>
        </row>
        <row r="174">
          <cell r="N174">
            <v>131.12</v>
          </cell>
        </row>
        <row r="174">
          <cell r="R174">
            <v>120</v>
          </cell>
        </row>
        <row r="175">
          <cell r="N175">
            <v>141.94</v>
          </cell>
        </row>
        <row r="175">
          <cell r="R175">
            <v>370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4"/>
  <sheetViews>
    <sheetView tabSelected="1" workbookViewId="0">
      <pane ySplit="2" topLeftCell="A3" activePane="bottomLeft" state="frozen"/>
      <selection/>
      <selection pane="bottomLeft" activeCell="H17" sqref="H17"/>
    </sheetView>
  </sheetViews>
  <sheetFormatPr defaultColWidth="9" defaultRowHeight="14.25"/>
  <cols>
    <col min="1" max="1" width="6.25" style="77" customWidth="1"/>
    <col min="2" max="2" width="45.875" style="81" customWidth="1"/>
    <col min="3" max="3" width="12.625" style="82" customWidth="1"/>
    <col min="4" max="4" width="11.75" style="83" customWidth="1"/>
    <col min="5" max="5" width="12.625" style="84" customWidth="1"/>
    <col min="6" max="6" width="11.5" style="82" customWidth="1"/>
    <col min="7" max="7" width="10.625" style="82" customWidth="1"/>
    <col min="8" max="8" width="12.625" style="81" customWidth="1"/>
    <col min="9" max="9" width="7.75" style="85" customWidth="1"/>
    <col min="10" max="10" width="10.875" style="76" customWidth="1"/>
    <col min="11" max="11" width="10.375" style="81" customWidth="1"/>
    <col min="12" max="16384" width="9" style="81"/>
  </cols>
  <sheetData>
    <row r="1" ht="20.25" spans="1:9">
      <c r="A1" s="86" t="s">
        <v>0</v>
      </c>
      <c r="B1" s="86"/>
      <c r="C1" s="87"/>
      <c r="D1" s="88"/>
      <c r="E1" s="89"/>
      <c r="F1" s="87"/>
      <c r="G1" s="87"/>
      <c r="H1" s="86"/>
      <c r="I1" s="108"/>
    </row>
    <row r="2" s="76" customFormat="1" ht="27" spans="1:9">
      <c r="A2" s="90" t="s">
        <v>1</v>
      </c>
      <c r="B2" s="90" t="s">
        <v>2</v>
      </c>
      <c r="C2" s="90" t="s">
        <v>3</v>
      </c>
      <c r="D2" s="91" t="s">
        <v>4</v>
      </c>
      <c r="E2" s="92" t="s">
        <v>5</v>
      </c>
      <c r="F2" s="93" t="s">
        <v>6</v>
      </c>
      <c r="G2" s="93" t="s">
        <v>7</v>
      </c>
      <c r="H2" s="90" t="s">
        <v>8</v>
      </c>
      <c r="I2" s="90" t="s">
        <v>9</v>
      </c>
    </row>
    <row r="3" s="77" customFormat="1" spans="1:13">
      <c r="A3" s="94">
        <v>1</v>
      </c>
      <c r="B3" s="95" t="s">
        <v>10</v>
      </c>
      <c r="C3" s="96">
        <v>33.59</v>
      </c>
      <c r="D3" s="97">
        <v>2.0154</v>
      </c>
      <c r="E3" s="98">
        <v>20154</v>
      </c>
      <c r="F3" s="99">
        <v>725.54</v>
      </c>
      <c r="G3" s="99">
        <v>241.85</v>
      </c>
      <c r="H3" s="100">
        <v>10000</v>
      </c>
      <c r="I3" s="109"/>
      <c r="J3" s="110"/>
      <c r="K3" s="77"/>
      <c r="L3" s="111"/>
      <c r="M3" s="111"/>
    </row>
    <row r="4" s="77" customFormat="1" spans="1:10">
      <c r="A4" s="94">
        <v>2</v>
      </c>
      <c r="B4" s="95" t="s">
        <v>11</v>
      </c>
      <c r="C4" s="96">
        <v>33.85</v>
      </c>
      <c r="D4" s="97">
        <v>2.031</v>
      </c>
      <c r="E4" s="98">
        <v>20310</v>
      </c>
      <c r="F4" s="99">
        <v>731.16</v>
      </c>
      <c r="G4" s="99">
        <v>243.72</v>
      </c>
      <c r="H4" s="100">
        <v>10000</v>
      </c>
      <c r="I4" s="109"/>
      <c r="J4" s="110"/>
    </row>
    <row r="5" s="77" customFormat="1" spans="1:10">
      <c r="A5" s="94">
        <v>3</v>
      </c>
      <c r="B5" s="95" t="s">
        <v>12</v>
      </c>
      <c r="C5" s="96">
        <v>67.64</v>
      </c>
      <c r="D5" s="97">
        <v>4.0584</v>
      </c>
      <c r="E5" s="98">
        <v>40584</v>
      </c>
      <c r="F5" s="99">
        <v>1461.02</v>
      </c>
      <c r="G5" s="99">
        <v>487.01</v>
      </c>
      <c r="H5" s="100">
        <v>30000</v>
      </c>
      <c r="I5" s="109"/>
      <c r="J5" s="110"/>
    </row>
    <row r="6" s="77" customFormat="1" spans="1:10">
      <c r="A6" s="94">
        <v>4</v>
      </c>
      <c r="B6" s="95" t="s">
        <v>13</v>
      </c>
      <c r="C6" s="96">
        <v>67.8</v>
      </c>
      <c r="D6" s="97">
        <v>4.068</v>
      </c>
      <c r="E6" s="98">
        <v>40680</v>
      </c>
      <c r="F6" s="99">
        <v>1464.48</v>
      </c>
      <c r="G6" s="99">
        <v>488.16</v>
      </c>
      <c r="H6" s="100">
        <v>30000</v>
      </c>
      <c r="I6" s="109"/>
      <c r="J6" s="110"/>
    </row>
    <row r="7" s="77" customFormat="1" spans="1:10">
      <c r="A7" s="94">
        <v>5</v>
      </c>
      <c r="B7" s="95" t="s">
        <v>14</v>
      </c>
      <c r="C7" s="96">
        <v>67.8</v>
      </c>
      <c r="D7" s="97">
        <v>4.068</v>
      </c>
      <c r="E7" s="98">
        <v>40680</v>
      </c>
      <c r="F7" s="99">
        <v>1464.48</v>
      </c>
      <c r="G7" s="99">
        <v>488.16</v>
      </c>
      <c r="H7" s="100">
        <v>30000</v>
      </c>
      <c r="I7" s="109"/>
      <c r="J7" s="110"/>
    </row>
    <row r="8" s="77" customFormat="1" spans="1:10">
      <c r="A8" s="94">
        <v>6</v>
      </c>
      <c r="B8" s="95" t="s">
        <v>15</v>
      </c>
      <c r="C8" s="96">
        <v>15.91</v>
      </c>
      <c r="D8" s="97">
        <v>0.9546</v>
      </c>
      <c r="E8" s="98">
        <v>9546</v>
      </c>
      <c r="F8" s="99">
        <v>343.66</v>
      </c>
      <c r="G8" s="99">
        <v>114.55</v>
      </c>
      <c r="H8" s="100">
        <v>10000</v>
      </c>
      <c r="I8" s="109"/>
      <c r="J8" s="110"/>
    </row>
    <row r="9" s="77" customFormat="1" spans="1:10">
      <c r="A9" s="94">
        <v>7</v>
      </c>
      <c r="B9" s="95" t="s">
        <v>16</v>
      </c>
      <c r="C9" s="96">
        <v>134.99</v>
      </c>
      <c r="D9" s="97">
        <v>8.0994</v>
      </c>
      <c r="E9" s="98">
        <v>80994</v>
      </c>
      <c r="F9" s="99">
        <v>2915.78</v>
      </c>
      <c r="G9" s="99">
        <v>971.93</v>
      </c>
      <c r="H9" s="100">
        <v>50000</v>
      </c>
      <c r="I9" s="109"/>
      <c r="J9" s="110"/>
    </row>
    <row r="10" s="77" customFormat="1" spans="1:10">
      <c r="A10" s="94">
        <v>8</v>
      </c>
      <c r="B10" s="95" t="s">
        <v>17</v>
      </c>
      <c r="C10" s="96">
        <v>8.56</v>
      </c>
      <c r="D10" s="97">
        <v>0.5136</v>
      </c>
      <c r="E10" s="98">
        <v>5136</v>
      </c>
      <c r="F10" s="99">
        <v>184.9</v>
      </c>
      <c r="G10" s="99">
        <v>61.63</v>
      </c>
      <c r="H10" s="100">
        <v>5000</v>
      </c>
      <c r="I10" s="109"/>
      <c r="J10" s="110"/>
    </row>
    <row r="11" s="77" customFormat="1" spans="1:10">
      <c r="A11" s="94">
        <v>9</v>
      </c>
      <c r="B11" s="95" t="s">
        <v>18</v>
      </c>
      <c r="C11" s="96">
        <v>63.27</v>
      </c>
      <c r="D11" s="97">
        <v>2.4675</v>
      </c>
      <c r="E11" s="98">
        <v>24675</v>
      </c>
      <c r="F11" s="99">
        <v>1366.63</v>
      </c>
      <c r="G11" s="99">
        <v>455.54</v>
      </c>
      <c r="H11" s="100">
        <v>10000</v>
      </c>
      <c r="I11" s="109"/>
      <c r="J11" s="110"/>
    </row>
    <row r="12" s="77" customFormat="1" spans="1:10">
      <c r="A12" s="94">
        <v>10</v>
      </c>
      <c r="B12" s="95" t="s">
        <v>19</v>
      </c>
      <c r="C12" s="96">
        <v>126.54</v>
      </c>
      <c r="D12" s="97">
        <v>4.935</v>
      </c>
      <c r="E12" s="98">
        <v>49350</v>
      </c>
      <c r="F12" s="99">
        <v>2733.26</v>
      </c>
      <c r="G12" s="99">
        <v>911.09</v>
      </c>
      <c r="H12" s="100">
        <v>50000</v>
      </c>
      <c r="I12" s="112"/>
      <c r="J12" s="110"/>
    </row>
    <row r="13" s="77" customFormat="1" spans="1:10">
      <c r="A13" s="94">
        <v>11</v>
      </c>
      <c r="B13" s="95" t="s">
        <v>20</v>
      </c>
      <c r="C13" s="96">
        <v>108.69</v>
      </c>
      <c r="D13" s="97">
        <v>2.0881</v>
      </c>
      <c r="E13" s="98">
        <v>20881</v>
      </c>
      <c r="F13" s="99">
        <v>2347.7</v>
      </c>
      <c r="G13" s="99">
        <v>782.57</v>
      </c>
      <c r="H13" s="100">
        <v>10000</v>
      </c>
      <c r="I13" s="112"/>
      <c r="J13" s="110"/>
    </row>
    <row r="14" s="77" customFormat="1" spans="1:10">
      <c r="A14" s="94">
        <v>12</v>
      </c>
      <c r="B14" s="95" t="s">
        <v>21</v>
      </c>
      <c r="C14" s="96">
        <v>94.9</v>
      </c>
      <c r="D14" s="97">
        <v>3.7011</v>
      </c>
      <c r="E14" s="98">
        <v>37011</v>
      </c>
      <c r="F14" s="99">
        <v>2049.84</v>
      </c>
      <c r="G14" s="99">
        <v>683.28</v>
      </c>
      <c r="H14" s="100">
        <v>30000</v>
      </c>
      <c r="I14" s="109"/>
      <c r="J14" s="110"/>
    </row>
    <row r="15" s="77" customFormat="1" spans="1:10">
      <c r="A15" s="94">
        <v>13</v>
      </c>
      <c r="B15" s="95" t="s">
        <v>22</v>
      </c>
      <c r="C15" s="96">
        <v>31.63</v>
      </c>
      <c r="D15" s="97">
        <v>1.2336</v>
      </c>
      <c r="E15" s="98">
        <v>12336</v>
      </c>
      <c r="F15" s="99">
        <v>683.21</v>
      </c>
      <c r="G15" s="99">
        <v>227.74</v>
      </c>
      <c r="H15" s="100">
        <v>10000</v>
      </c>
      <c r="I15" s="109"/>
      <c r="J15" s="110"/>
    </row>
    <row r="16" s="77" customFormat="1" spans="1:10">
      <c r="A16" s="94">
        <v>14</v>
      </c>
      <c r="B16" s="95" t="s">
        <v>23</v>
      </c>
      <c r="C16" s="96">
        <v>31.63</v>
      </c>
      <c r="D16" s="97">
        <v>1.2336</v>
      </c>
      <c r="E16" s="98">
        <v>12336</v>
      </c>
      <c r="F16" s="99">
        <v>683.21</v>
      </c>
      <c r="G16" s="99">
        <v>227.74</v>
      </c>
      <c r="H16" s="100">
        <v>10000</v>
      </c>
      <c r="I16" s="109"/>
      <c r="J16" s="110"/>
    </row>
    <row r="17" s="77" customFormat="1" spans="1:10">
      <c r="A17" s="94">
        <v>15</v>
      </c>
      <c r="B17" s="95" t="s">
        <v>24</v>
      </c>
      <c r="C17" s="96">
        <v>63.27</v>
      </c>
      <c r="D17" s="97">
        <v>2.4675</v>
      </c>
      <c r="E17" s="98">
        <v>24675</v>
      </c>
      <c r="F17" s="99">
        <v>1366.63</v>
      </c>
      <c r="G17" s="99">
        <v>455.54</v>
      </c>
      <c r="H17" s="100">
        <v>10000</v>
      </c>
      <c r="I17" s="109"/>
      <c r="J17" s="110"/>
    </row>
    <row r="18" s="77" customFormat="1" spans="1:10">
      <c r="A18" s="94">
        <v>16</v>
      </c>
      <c r="B18" s="95" t="s">
        <v>25</v>
      </c>
      <c r="C18" s="96">
        <v>79</v>
      </c>
      <c r="D18" s="97">
        <v>3.081</v>
      </c>
      <c r="E18" s="98">
        <v>30810</v>
      </c>
      <c r="F18" s="99">
        <v>1706.4</v>
      </c>
      <c r="G18" s="99">
        <v>568.8</v>
      </c>
      <c r="H18" s="100">
        <v>30000</v>
      </c>
      <c r="I18" s="109"/>
      <c r="J18" s="110"/>
    </row>
    <row r="19" s="77" customFormat="1" spans="1:10">
      <c r="A19" s="94">
        <v>17</v>
      </c>
      <c r="B19" s="95" t="s">
        <v>26</v>
      </c>
      <c r="C19" s="96">
        <v>39.5</v>
      </c>
      <c r="D19" s="97">
        <v>1.5405</v>
      </c>
      <c r="E19" s="98">
        <v>15405</v>
      </c>
      <c r="F19" s="99">
        <v>853.2</v>
      </c>
      <c r="G19" s="99">
        <v>284.4</v>
      </c>
      <c r="H19" s="100">
        <v>10000</v>
      </c>
      <c r="I19" s="109"/>
      <c r="J19" s="110"/>
    </row>
    <row r="20" s="77" customFormat="1" spans="1:10">
      <c r="A20" s="94">
        <v>18</v>
      </c>
      <c r="B20" s="95" t="s">
        <v>27</v>
      </c>
      <c r="C20" s="96">
        <v>39.5</v>
      </c>
      <c r="D20" s="97">
        <v>1.5405</v>
      </c>
      <c r="E20" s="98">
        <v>15405</v>
      </c>
      <c r="F20" s="99">
        <v>853.2</v>
      </c>
      <c r="G20" s="99">
        <v>284.4</v>
      </c>
      <c r="H20" s="100">
        <v>10000</v>
      </c>
      <c r="I20" s="109"/>
      <c r="J20" s="110"/>
    </row>
    <row r="21" s="77" customFormat="1" spans="1:10">
      <c r="A21" s="94">
        <v>19</v>
      </c>
      <c r="B21" s="95" t="s">
        <v>28</v>
      </c>
      <c r="C21" s="96">
        <v>39.5</v>
      </c>
      <c r="D21" s="97">
        <v>1.5405</v>
      </c>
      <c r="E21" s="98">
        <v>15405</v>
      </c>
      <c r="F21" s="99">
        <v>853.2</v>
      </c>
      <c r="G21" s="99">
        <v>284.4</v>
      </c>
      <c r="H21" s="100">
        <v>10000</v>
      </c>
      <c r="I21" s="109"/>
      <c r="J21" s="110"/>
    </row>
    <row r="22" s="77" customFormat="1" spans="1:10">
      <c r="A22" s="94">
        <v>20</v>
      </c>
      <c r="B22" s="95" t="s">
        <v>29</v>
      </c>
      <c r="C22" s="96">
        <v>79</v>
      </c>
      <c r="D22" s="97">
        <v>3.081</v>
      </c>
      <c r="E22" s="98">
        <v>30810</v>
      </c>
      <c r="F22" s="99">
        <v>1706.4</v>
      </c>
      <c r="G22" s="99">
        <v>568.8</v>
      </c>
      <c r="H22" s="100">
        <v>30000</v>
      </c>
      <c r="I22" s="109"/>
      <c r="J22" s="110"/>
    </row>
    <row r="23" s="77" customFormat="1" spans="1:10">
      <c r="A23" s="94">
        <v>21</v>
      </c>
      <c r="B23" s="95" t="s">
        <v>30</v>
      </c>
      <c r="C23" s="96">
        <v>39.5</v>
      </c>
      <c r="D23" s="97">
        <v>1.5405</v>
      </c>
      <c r="E23" s="98">
        <v>15405</v>
      </c>
      <c r="F23" s="99">
        <v>853.2</v>
      </c>
      <c r="G23" s="99">
        <v>284.4</v>
      </c>
      <c r="H23" s="100">
        <v>10000</v>
      </c>
      <c r="I23" s="109"/>
      <c r="J23" s="110"/>
    </row>
    <row r="24" s="77" customFormat="1" spans="1:10">
      <c r="A24" s="94">
        <v>22</v>
      </c>
      <c r="B24" s="95" t="s">
        <v>31</v>
      </c>
      <c r="C24" s="96">
        <v>79</v>
      </c>
      <c r="D24" s="97">
        <v>3.081</v>
      </c>
      <c r="E24" s="98">
        <v>30810</v>
      </c>
      <c r="F24" s="99">
        <v>1706.4</v>
      </c>
      <c r="G24" s="99">
        <v>568.8</v>
      </c>
      <c r="H24" s="100">
        <v>30000</v>
      </c>
      <c r="I24" s="109"/>
      <c r="J24" s="110"/>
    </row>
    <row r="25" s="77" customFormat="1" spans="1:10">
      <c r="A25" s="94">
        <v>23</v>
      </c>
      <c r="B25" s="95" t="s">
        <v>32</v>
      </c>
      <c r="C25" s="96">
        <v>39.5</v>
      </c>
      <c r="D25" s="97">
        <v>1.5405</v>
      </c>
      <c r="E25" s="98">
        <v>15405</v>
      </c>
      <c r="F25" s="99">
        <v>853.2</v>
      </c>
      <c r="G25" s="99">
        <v>284.4</v>
      </c>
      <c r="H25" s="100">
        <v>10000</v>
      </c>
      <c r="I25" s="109"/>
      <c r="J25" s="110"/>
    </row>
    <row r="26" s="77" customFormat="1" spans="1:10">
      <c r="A26" s="94">
        <v>24</v>
      </c>
      <c r="B26" s="95" t="s">
        <v>33</v>
      </c>
      <c r="C26" s="96">
        <v>39.5</v>
      </c>
      <c r="D26" s="97">
        <v>1.5405</v>
      </c>
      <c r="E26" s="98">
        <v>15405</v>
      </c>
      <c r="F26" s="99">
        <v>853.2</v>
      </c>
      <c r="G26" s="99">
        <v>284.4</v>
      </c>
      <c r="H26" s="100">
        <v>10000</v>
      </c>
      <c r="I26" s="109"/>
      <c r="J26" s="110"/>
    </row>
    <row r="27" s="77" customFormat="1" spans="1:10">
      <c r="A27" s="94">
        <v>25</v>
      </c>
      <c r="B27" s="95" t="s">
        <v>34</v>
      </c>
      <c r="C27" s="96">
        <v>39.5</v>
      </c>
      <c r="D27" s="97">
        <v>1.5405</v>
      </c>
      <c r="E27" s="98">
        <v>15405</v>
      </c>
      <c r="F27" s="99">
        <v>853.2</v>
      </c>
      <c r="G27" s="99">
        <v>284.4</v>
      </c>
      <c r="H27" s="100">
        <v>10000</v>
      </c>
      <c r="I27" s="109"/>
      <c r="J27" s="110"/>
    </row>
    <row r="28" s="77" customFormat="1" spans="1:10">
      <c r="A28" s="94">
        <v>26</v>
      </c>
      <c r="B28" s="95" t="s">
        <v>35</v>
      </c>
      <c r="C28" s="96">
        <v>39.5</v>
      </c>
      <c r="D28" s="97">
        <v>1.5405</v>
      </c>
      <c r="E28" s="98">
        <v>15405</v>
      </c>
      <c r="F28" s="99">
        <v>853.2</v>
      </c>
      <c r="G28" s="99">
        <v>284.4</v>
      </c>
      <c r="H28" s="100">
        <v>10000</v>
      </c>
      <c r="I28" s="109"/>
      <c r="J28" s="110"/>
    </row>
    <row r="29" s="77" customFormat="1" spans="1:10">
      <c r="A29" s="94">
        <v>27</v>
      </c>
      <c r="B29" s="95" t="s">
        <v>36</v>
      </c>
      <c r="C29" s="96">
        <v>79</v>
      </c>
      <c r="D29" s="97">
        <v>3.081</v>
      </c>
      <c r="E29" s="98">
        <v>30810</v>
      </c>
      <c r="F29" s="99">
        <v>1706.4</v>
      </c>
      <c r="G29" s="99">
        <v>568.8</v>
      </c>
      <c r="H29" s="100">
        <v>30000</v>
      </c>
      <c r="I29" s="109"/>
      <c r="J29" s="110"/>
    </row>
    <row r="30" s="77" customFormat="1" spans="1:10">
      <c r="A30" s="94">
        <v>28</v>
      </c>
      <c r="B30" s="95" t="s">
        <v>37</v>
      </c>
      <c r="C30" s="96">
        <v>31.04</v>
      </c>
      <c r="D30" s="97">
        <v>1.8934</v>
      </c>
      <c r="E30" s="98">
        <v>18934</v>
      </c>
      <c r="F30" s="99">
        <v>670.46</v>
      </c>
      <c r="G30" s="99">
        <v>223.49</v>
      </c>
      <c r="H30" s="100">
        <v>10000</v>
      </c>
      <c r="I30" s="113"/>
      <c r="J30" s="110"/>
    </row>
    <row r="31" s="78" customFormat="1" spans="1:10">
      <c r="A31" s="101">
        <v>29</v>
      </c>
      <c r="B31" s="102" t="s">
        <v>38</v>
      </c>
      <c r="C31" s="103">
        <v>37.69</v>
      </c>
      <c r="D31" s="104">
        <v>2.2991</v>
      </c>
      <c r="E31" s="105">
        <v>22991</v>
      </c>
      <c r="F31" s="106">
        <v>814.1</v>
      </c>
      <c r="G31" s="106">
        <v>271.37</v>
      </c>
      <c r="H31" s="107">
        <v>10000</v>
      </c>
      <c r="I31" s="114"/>
      <c r="J31" s="115"/>
    </row>
    <row r="32" s="78" customFormat="1" spans="1:10">
      <c r="A32" s="101">
        <v>30</v>
      </c>
      <c r="B32" s="102" t="s">
        <v>39</v>
      </c>
      <c r="C32" s="103">
        <v>109.06</v>
      </c>
      <c r="D32" s="104">
        <v>2.6174</v>
      </c>
      <c r="E32" s="105">
        <v>26174</v>
      </c>
      <c r="F32" s="106">
        <v>2355.7</v>
      </c>
      <c r="G32" s="106">
        <v>785.23</v>
      </c>
      <c r="H32" s="107">
        <v>10000</v>
      </c>
      <c r="I32" s="116"/>
      <c r="J32" s="115"/>
    </row>
    <row r="33" s="78" customFormat="1" spans="1:10">
      <c r="A33" s="101">
        <v>31</v>
      </c>
      <c r="B33" s="102" t="s">
        <v>40</v>
      </c>
      <c r="C33" s="103">
        <v>23.12</v>
      </c>
      <c r="D33" s="104">
        <v>1.4103</v>
      </c>
      <c r="E33" s="105">
        <v>14103</v>
      </c>
      <c r="F33" s="106">
        <v>499.39</v>
      </c>
      <c r="G33" s="106">
        <v>166.46</v>
      </c>
      <c r="H33" s="107">
        <v>10000</v>
      </c>
      <c r="I33" s="116"/>
      <c r="J33" s="115"/>
    </row>
    <row r="34" s="78" customFormat="1" spans="1:10">
      <c r="A34" s="101">
        <v>32</v>
      </c>
      <c r="B34" s="102" t="s">
        <v>41</v>
      </c>
      <c r="C34" s="103">
        <v>73.35</v>
      </c>
      <c r="D34" s="104">
        <v>1.7604</v>
      </c>
      <c r="E34" s="105">
        <v>17604</v>
      </c>
      <c r="F34" s="106">
        <v>1584.36</v>
      </c>
      <c r="G34" s="106">
        <v>528.12</v>
      </c>
      <c r="H34" s="107">
        <v>10000</v>
      </c>
      <c r="I34" s="116"/>
      <c r="J34" s="115"/>
    </row>
    <row r="35" s="78" customFormat="1" spans="1:10">
      <c r="A35" s="101">
        <v>33</v>
      </c>
      <c r="B35" s="102" t="s">
        <v>42</v>
      </c>
      <c r="C35" s="103">
        <v>22.49</v>
      </c>
      <c r="D35" s="104">
        <v>1.3719</v>
      </c>
      <c r="E35" s="105">
        <v>13719</v>
      </c>
      <c r="F35" s="106">
        <v>485.78</v>
      </c>
      <c r="G35" s="106">
        <v>161.93</v>
      </c>
      <c r="H35" s="107">
        <v>10000</v>
      </c>
      <c r="I35" s="117"/>
      <c r="J35" s="115"/>
    </row>
    <row r="36" s="78" customFormat="1" spans="1:10">
      <c r="A36" s="101">
        <v>34</v>
      </c>
      <c r="B36" s="102" t="s">
        <v>43</v>
      </c>
      <c r="C36" s="103">
        <v>29.64</v>
      </c>
      <c r="D36" s="104">
        <v>0.7114</v>
      </c>
      <c r="E36" s="105">
        <v>7114</v>
      </c>
      <c r="F36" s="106">
        <v>640.22</v>
      </c>
      <c r="G36" s="106">
        <v>213.41</v>
      </c>
      <c r="H36" s="107">
        <v>5000</v>
      </c>
      <c r="I36" s="117"/>
      <c r="J36" s="115"/>
    </row>
    <row r="37" s="77" customFormat="1" spans="1:10">
      <c r="A37" s="94">
        <v>35</v>
      </c>
      <c r="B37" s="95" t="s">
        <v>44</v>
      </c>
      <c r="C37" s="96">
        <v>22.49</v>
      </c>
      <c r="D37" s="97">
        <v>1.3719</v>
      </c>
      <c r="E37" s="98">
        <v>13719</v>
      </c>
      <c r="F37" s="99">
        <v>485.78</v>
      </c>
      <c r="G37" s="99">
        <v>161.93</v>
      </c>
      <c r="H37" s="100">
        <v>10000</v>
      </c>
      <c r="I37" s="113"/>
      <c r="J37" s="110"/>
    </row>
    <row r="38" s="77" customFormat="1" spans="1:10">
      <c r="A38" s="94">
        <v>36</v>
      </c>
      <c r="B38" s="95" t="s">
        <v>45</v>
      </c>
      <c r="C38" s="96">
        <v>22.49</v>
      </c>
      <c r="D38" s="97">
        <v>1.3719</v>
      </c>
      <c r="E38" s="98">
        <v>13719</v>
      </c>
      <c r="F38" s="99">
        <v>485.78</v>
      </c>
      <c r="G38" s="99">
        <v>161.93</v>
      </c>
      <c r="H38" s="100">
        <v>10000</v>
      </c>
      <c r="I38" s="113"/>
      <c r="J38" s="110"/>
    </row>
    <row r="39" s="77" customFormat="1" spans="1:10">
      <c r="A39" s="94">
        <v>37</v>
      </c>
      <c r="B39" s="95" t="s">
        <v>46</v>
      </c>
      <c r="C39" s="96">
        <v>22.49</v>
      </c>
      <c r="D39" s="97">
        <v>1.3719</v>
      </c>
      <c r="E39" s="98">
        <v>13719</v>
      </c>
      <c r="F39" s="99">
        <v>485.78</v>
      </c>
      <c r="G39" s="99">
        <v>161.93</v>
      </c>
      <c r="H39" s="100">
        <v>10000</v>
      </c>
      <c r="I39" s="109"/>
      <c r="J39" s="110"/>
    </row>
    <row r="40" s="77" customFormat="1" spans="1:10">
      <c r="A40" s="94">
        <v>38</v>
      </c>
      <c r="B40" s="95" t="s">
        <v>47</v>
      </c>
      <c r="C40" s="96">
        <v>22.49</v>
      </c>
      <c r="D40" s="97">
        <v>1.3719</v>
      </c>
      <c r="E40" s="98">
        <v>13719</v>
      </c>
      <c r="F40" s="99">
        <v>485.78</v>
      </c>
      <c r="G40" s="99">
        <v>161.93</v>
      </c>
      <c r="H40" s="100">
        <v>10000</v>
      </c>
      <c r="I40" s="109"/>
      <c r="J40" s="110"/>
    </row>
    <row r="41" s="77" customFormat="1" spans="1:10">
      <c r="A41" s="94">
        <v>39</v>
      </c>
      <c r="B41" s="95" t="s">
        <v>48</v>
      </c>
      <c r="C41" s="96">
        <v>69.52</v>
      </c>
      <c r="D41" s="97">
        <v>4.2407</v>
      </c>
      <c r="E41" s="98">
        <v>42407</v>
      </c>
      <c r="F41" s="99">
        <v>1501.63</v>
      </c>
      <c r="G41" s="99">
        <v>500.54</v>
      </c>
      <c r="H41" s="100">
        <v>30000</v>
      </c>
      <c r="I41" s="109"/>
      <c r="J41" s="110"/>
    </row>
    <row r="42" s="77" customFormat="1" spans="1:10">
      <c r="A42" s="94">
        <v>40</v>
      </c>
      <c r="B42" s="95" t="s">
        <v>49</v>
      </c>
      <c r="C42" s="96">
        <v>68.41</v>
      </c>
      <c r="D42" s="97">
        <v>4.173</v>
      </c>
      <c r="E42" s="98">
        <v>41730</v>
      </c>
      <c r="F42" s="99">
        <v>1477.66</v>
      </c>
      <c r="G42" s="99">
        <v>492.55</v>
      </c>
      <c r="H42" s="100">
        <v>30000</v>
      </c>
      <c r="I42" s="109"/>
      <c r="J42" s="110"/>
    </row>
    <row r="43" s="77" customFormat="1" spans="1:10">
      <c r="A43" s="94">
        <v>41</v>
      </c>
      <c r="B43" s="95" t="s">
        <v>50</v>
      </c>
      <c r="C43" s="96">
        <v>22.8</v>
      </c>
      <c r="D43" s="97">
        <v>1.3908</v>
      </c>
      <c r="E43" s="98">
        <v>13908</v>
      </c>
      <c r="F43" s="99">
        <v>492.48</v>
      </c>
      <c r="G43" s="99">
        <v>164.16</v>
      </c>
      <c r="H43" s="100">
        <v>10000</v>
      </c>
      <c r="I43" s="109"/>
      <c r="J43" s="110"/>
    </row>
    <row r="44" s="77" customFormat="1" spans="1:10">
      <c r="A44" s="94">
        <v>42</v>
      </c>
      <c r="B44" s="95" t="s">
        <v>51</v>
      </c>
      <c r="C44" s="96">
        <v>45.61</v>
      </c>
      <c r="D44" s="97">
        <v>2.7822</v>
      </c>
      <c r="E44" s="98">
        <v>27822</v>
      </c>
      <c r="F44" s="99">
        <v>985.18</v>
      </c>
      <c r="G44" s="99">
        <v>328.39</v>
      </c>
      <c r="H44" s="100">
        <v>10000</v>
      </c>
      <c r="I44" s="109"/>
      <c r="J44" s="110"/>
    </row>
    <row r="45" s="77" customFormat="1" spans="1:10">
      <c r="A45" s="94">
        <v>43</v>
      </c>
      <c r="B45" s="95" t="s">
        <v>52</v>
      </c>
      <c r="C45" s="96">
        <v>45.61</v>
      </c>
      <c r="D45" s="97">
        <v>2.7822</v>
      </c>
      <c r="E45" s="98">
        <v>27822</v>
      </c>
      <c r="F45" s="99">
        <v>985.18</v>
      </c>
      <c r="G45" s="99">
        <v>328.39</v>
      </c>
      <c r="H45" s="100">
        <v>10000</v>
      </c>
      <c r="I45" s="113"/>
      <c r="J45" s="110"/>
    </row>
    <row r="46" s="77" customFormat="1" spans="1:10">
      <c r="A46" s="94">
        <v>44</v>
      </c>
      <c r="B46" s="95" t="s">
        <v>53</v>
      </c>
      <c r="C46" s="96">
        <v>73.32</v>
      </c>
      <c r="D46" s="97">
        <v>1.7597</v>
      </c>
      <c r="E46" s="98">
        <v>17597</v>
      </c>
      <c r="F46" s="99">
        <v>1583.71</v>
      </c>
      <c r="G46" s="99">
        <v>527.9</v>
      </c>
      <c r="H46" s="100">
        <v>10000</v>
      </c>
      <c r="I46" s="109"/>
      <c r="J46" s="110"/>
    </row>
    <row r="47" s="77" customFormat="1" spans="1:10">
      <c r="A47" s="94">
        <v>45</v>
      </c>
      <c r="B47" s="95" t="s">
        <v>54</v>
      </c>
      <c r="C47" s="96">
        <v>109.96</v>
      </c>
      <c r="D47" s="97">
        <v>2.639</v>
      </c>
      <c r="E47" s="98">
        <v>26390</v>
      </c>
      <c r="F47" s="99">
        <v>2375.14</v>
      </c>
      <c r="G47" s="99">
        <v>791.71</v>
      </c>
      <c r="H47" s="100">
        <v>10000</v>
      </c>
      <c r="I47" s="109"/>
      <c r="J47" s="110"/>
    </row>
    <row r="48" s="77" customFormat="1" spans="1:10">
      <c r="A48" s="94">
        <v>46</v>
      </c>
      <c r="B48" s="95" t="s">
        <v>55</v>
      </c>
      <c r="C48" s="96">
        <v>99.65</v>
      </c>
      <c r="D48" s="97">
        <v>2.3916</v>
      </c>
      <c r="E48" s="98">
        <v>23916</v>
      </c>
      <c r="F48" s="99">
        <v>2152.44</v>
      </c>
      <c r="G48" s="99">
        <v>717.48</v>
      </c>
      <c r="H48" s="100">
        <v>10000</v>
      </c>
      <c r="I48" s="109"/>
      <c r="J48" s="110"/>
    </row>
    <row r="49" s="77" customFormat="1" spans="1:10">
      <c r="A49" s="94">
        <v>47</v>
      </c>
      <c r="B49" s="95" t="s">
        <v>56</v>
      </c>
      <c r="C49" s="96">
        <v>99.65</v>
      </c>
      <c r="D49" s="97">
        <v>2.3916</v>
      </c>
      <c r="E49" s="98">
        <v>23916</v>
      </c>
      <c r="F49" s="99">
        <v>2152.44</v>
      </c>
      <c r="G49" s="99">
        <v>717.48</v>
      </c>
      <c r="H49" s="100">
        <v>10000</v>
      </c>
      <c r="I49" s="109"/>
      <c r="J49" s="110"/>
    </row>
    <row r="50" s="77" customFormat="1" spans="1:10">
      <c r="A50" s="94">
        <v>48</v>
      </c>
      <c r="B50" s="95" t="s">
        <v>57</v>
      </c>
      <c r="C50" s="96">
        <v>37.81</v>
      </c>
      <c r="D50" s="97">
        <v>0.9074</v>
      </c>
      <c r="E50" s="98">
        <v>9074</v>
      </c>
      <c r="F50" s="99">
        <v>816.7</v>
      </c>
      <c r="G50" s="99">
        <v>272.23</v>
      </c>
      <c r="H50" s="100">
        <v>10000</v>
      </c>
      <c r="I50" s="109"/>
      <c r="J50" s="110"/>
    </row>
    <row r="51" s="77" customFormat="1" spans="1:10">
      <c r="A51" s="94">
        <v>49</v>
      </c>
      <c r="B51" s="95" t="s">
        <v>58</v>
      </c>
      <c r="C51" s="96">
        <v>29.64</v>
      </c>
      <c r="D51" s="97">
        <v>0.7114</v>
      </c>
      <c r="E51" s="98">
        <v>7114</v>
      </c>
      <c r="F51" s="99">
        <v>640.22</v>
      </c>
      <c r="G51" s="99">
        <v>213.41</v>
      </c>
      <c r="H51" s="100">
        <v>5000</v>
      </c>
      <c r="I51" s="109"/>
      <c r="J51" s="110"/>
    </row>
    <row r="52" s="77" customFormat="1" spans="1:10">
      <c r="A52" s="94">
        <v>50</v>
      </c>
      <c r="B52" s="95" t="s">
        <v>59</v>
      </c>
      <c r="C52" s="96">
        <v>119.78</v>
      </c>
      <c r="D52" s="97">
        <v>2.8747</v>
      </c>
      <c r="E52" s="98">
        <v>28747</v>
      </c>
      <c r="F52" s="99">
        <v>2587.25</v>
      </c>
      <c r="G52" s="99">
        <v>862.42</v>
      </c>
      <c r="H52" s="100">
        <v>30000</v>
      </c>
      <c r="I52" s="109"/>
      <c r="J52" s="110"/>
    </row>
    <row r="53" s="77" customFormat="1" spans="1:10">
      <c r="A53" s="94">
        <v>51</v>
      </c>
      <c r="B53" s="95" t="s">
        <v>60</v>
      </c>
      <c r="C53" s="96">
        <v>60</v>
      </c>
      <c r="D53" s="97">
        <v>1.44</v>
      </c>
      <c r="E53" s="98">
        <v>14400</v>
      </c>
      <c r="F53" s="99">
        <v>1296</v>
      </c>
      <c r="G53" s="99">
        <v>432</v>
      </c>
      <c r="H53" s="100">
        <v>10000</v>
      </c>
      <c r="I53" s="109"/>
      <c r="J53" s="110"/>
    </row>
    <row r="54" s="77" customFormat="1" spans="1:10">
      <c r="A54" s="94">
        <v>52</v>
      </c>
      <c r="B54" s="95" t="s">
        <v>61</v>
      </c>
      <c r="C54" s="96">
        <v>60</v>
      </c>
      <c r="D54" s="97">
        <v>1.44</v>
      </c>
      <c r="E54" s="98">
        <v>14400</v>
      </c>
      <c r="F54" s="99">
        <v>1296</v>
      </c>
      <c r="G54" s="99">
        <v>432</v>
      </c>
      <c r="H54" s="100">
        <v>10000</v>
      </c>
      <c r="I54" s="109"/>
      <c r="J54" s="110"/>
    </row>
    <row r="55" s="77" customFormat="1" spans="1:10">
      <c r="A55" s="94">
        <v>53</v>
      </c>
      <c r="B55" s="95" t="s">
        <v>62</v>
      </c>
      <c r="C55" s="96">
        <v>98.23</v>
      </c>
      <c r="D55" s="97">
        <v>1.3752</v>
      </c>
      <c r="E55" s="98">
        <v>13752</v>
      </c>
      <c r="F55" s="99">
        <v>2121.77</v>
      </c>
      <c r="G55" s="99">
        <v>707.26</v>
      </c>
      <c r="H55" s="100">
        <v>10000</v>
      </c>
      <c r="I55" s="109"/>
      <c r="J55" s="110"/>
    </row>
    <row r="56" s="77" customFormat="1" spans="1:10">
      <c r="A56" s="94">
        <v>54</v>
      </c>
      <c r="B56" s="95" t="s">
        <v>63</v>
      </c>
      <c r="C56" s="96">
        <v>173.89</v>
      </c>
      <c r="D56" s="97">
        <v>7.1626</v>
      </c>
      <c r="E56" s="98">
        <v>71626</v>
      </c>
      <c r="F56" s="99">
        <v>3756.02</v>
      </c>
      <c r="G56" s="99">
        <v>1252.01</v>
      </c>
      <c r="H56" s="100">
        <v>50000</v>
      </c>
      <c r="I56" s="113"/>
      <c r="J56" s="110"/>
    </row>
    <row r="57" s="77" customFormat="1" spans="1:10">
      <c r="A57" s="94">
        <v>55</v>
      </c>
      <c r="B57" s="95" t="s">
        <v>64</v>
      </c>
      <c r="C57" s="96">
        <v>28.91</v>
      </c>
      <c r="D57" s="97">
        <v>1.7635</v>
      </c>
      <c r="E57" s="98">
        <v>17635</v>
      </c>
      <c r="F57" s="99">
        <v>624.46</v>
      </c>
      <c r="G57" s="99">
        <v>208.15</v>
      </c>
      <c r="H57" s="100">
        <v>10000</v>
      </c>
      <c r="I57" s="109"/>
      <c r="J57" s="110"/>
    </row>
    <row r="58" s="77" customFormat="1" spans="1:10">
      <c r="A58" s="94">
        <v>56</v>
      </c>
      <c r="B58" s="95" t="s">
        <v>65</v>
      </c>
      <c r="C58" s="96">
        <v>28.91</v>
      </c>
      <c r="D58" s="97">
        <v>1.7635</v>
      </c>
      <c r="E58" s="98">
        <v>17635</v>
      </c>
      <c r="F58" s="99">
        <v>624.46</v>
      </c>
      <c r="G58" s="99">
        <v>208.15</v>
      </c>
      <c r="H58" s="100">
        <v>10000</v>
      </c>
      <c r="I58" s="109"/>
      <c r="J58" s="110"/>
    </row>
    <row r="59" s="77" customFormat="1" spans="1:10">
      <c r="A59" s="94">
        <v>57</v>
      </c>
      <c r="B59" s="95" t="s">
        <v>66</v>
      </c>
      <c r="C59" s="96">
        <v>28.53</v>
      </c>
      <c r="D59" s="97">
        <v>1.7403</v>
      </c>
      <c r="E59" s="98">
        <v>17403</v>
      </c>
      <c r="F59" s="99">
        <v>616.25</v>
      </c>
      <c r="G59" s="99">
        <v>205.42</v>
      </c>
      <c r="H59" s="100">
        <v>10000</v>
      </c>
      <c r="I59" s="109"/>
      <c r="J59" s="110"/>
    </row>
    <row r="60" s="77" customFormat="1" spans="1:10">
      <c r="A60" s="94">
        <v>58</v>
      </c>
      <c r="B60" s="95" t="s">
        <v>67</v>
      </c>
      <c r="C60" s="96">
        <v>19.38</v>
      </c>
      <c r="D60" s="97">
        <v>1.1822</v>
      </c>
      <c r="E60" s="98">
        <v>11822</v>
      </c>
      <c r="F60" s="99">
        <v>418.61</v>
      </c>
      <c r="G60" s="99">
        <v>139.54</v>
      </c>
      <c r="H60" s="100">
        <v>10000</v>
      </c>
      <c r="I60" s="109"/>
      <c r="J60" s="110"/>
    </row>
    <row r="61" s="77" customFormat="1" spans="1:10">
      <c r="A61" s="94">
        <v>59</v>
      </c>
      <c r="B61" s="95" t="s">
        <v>68</v>
      </c>
      <c r="C61" s="96">
        <v>19.38</v>
      </c>
      <c r="D61" s="97">
        <v>1.1822</v>
      </c>
      <c r="E61" s="98">
        <v>11822</v>
      </c>
      <c r="F61" s="99">
        <v>418.61</v>
      </c>
      <c r="G61" s="99">
        <v>139.54</v>
      </c>
      <c r="H61" s="100">
        <v>10000</v>
      </c>
      <c r="I61" s="109"/>
      <c r="J61" s="110"/>
    </row>
    <row r="62" s="77" customFormat="1" spans="1:10">
      <c r="A62" s="94">
        <v>60</v>
      </c>
      <c r="B62" s="95" t="s">
        <v>69</v>
      </c>
      <c r="C62" s="96">
        <v>192.07</v>
      </c>
      <c r="D62" s="97">
        <v>6.133</v>
      </c>
      <c r="E62" s="98">
        <v>61330</v>
      </c>
      <c r="F62" s="99">
        <v>4148.71</v>
      </c>
      <c r="G62" s="99">
        <v>1382.9</v>
      </c>
      <c r="H62" s="100">
        <v>50000</v>
      </c>
      <c r="I62" s="113"/>
      <c r="J62" s="110"/>
    </row>
    <row r="63" s="77" customFormat="1" spans="1:10">
      <c r="A63" s="94">
        <v>61</v>
      </c>
      <c r="B63" s="95" t="s">
        <v>70</v>
      </c>
      <c r="C63" s="96">
        <v>20.99</v>
      </c>
      <c r="D63" s="97">
        <v>1.2804</v>
      </c>
      <c r="E63" s="98">
        <v>12804</v>
      </c>
      <c r="F63" s="99">
        <v>453.38</v>
      </c>
      <c r="G63" s="99">
        <v>151.13</v>
      </c>
      <c r="H63" s="100">
        <v>10000</v>
      </c>
      <c r="I63" s="109"/>
      <c r="J63" s="110"/>
    </row>
    <row r="64" s="77" customFormat="1" spans="1:10">
      <c r="A64" s="94">
        <v>62</v>
      </c>
      <c r="B64" s="95" t="s">
        <v>71</v>
      </c>
      <c r="C64" s="96">
        <v>20.99</v>
      </c>
      <c r="D64" s="97">
        <v>1.2804</v>
      </c>
      <c r="E64" s="98">
        <v>12804</v>
      </c>
      <c r="F64" s="99">
        <v>453.38</v>
      </c>
      <c r="G64" s="99">
        <v>151.13</v>
      </c>
      <c r="H64" s="100">
        <v>10000</v>
      </c>
      <c r="I64" s="109"/>
      <c r="J64" s="110"/>
    </row>
    <row r="65" s="77" customFormat="1" spans="1:10">
      <c r="A65" s="94">
        <v>63</v>
      </c>
      <c r="B65" s="95" t="s">
        <v>72</v>
      </c>
      <c r="C65" s="96">
        <v>20.19</v>
      </c>
      <c r="D65" s="97">
        <v>1.2316</v>
      </c>
      <c r="E65" s="98">
        <v>12316</v>
      </c>
      <c r="F65" s="99">
        <v>436.1</v>
      </c>
      <c r="G65" s="99">
        <v>145.37</v>
      </c>
      <c r="H65" s="100">
        <v>10000</v>
      </c>
      <c r="I65" s="109"/>
      <c r="J65" s="110"/>
    </row>
    <row r="66" s="77" customFormat="1" spans="1:10">
      <c r="A66" s="94">
        <v>64</v>
      </c>
      <c r="B66" s="95" t="s">
        <v>73</v>
      </c>
      <c r="C66" s="96">
        <v>20.19</v>
      </c>
      <c r="D66" s="97">
        <v>1.2316</v>
      </c>
      <c r="E66" s="98">
        <v>12316</v>
      </c>
      <c r="F66" s="99">
        <v>436.1</v>
      </c>
      <c r="G66" s="99">
        <v>145.37</v>
      </c>
      <c r="H66" s="100">
        <v>10000</v>
      </c>
      <c r="I66" s="109"/>
      <c r="J66" s="110"/>
    </row>
    <row r="67" s="77" customFormat="1" spans="1:10">
      <c r="A67" s="94">
        <v>65</v>
      </c>
      <c r="B67" s="95" t="s">
        <v>74</v>
      </c>
      <c r="C67" s="96">
        <v>117.72</v>
      </c>
      <c r="D67" s="97">
        <v>4.3585</v>
      </c>
      <c r="E67" s="98">
        <v>43585</v>
      </c>
      <c r="F67" s="99">
        <v>2542.75</v>
      </c>
      <c r="G67" s="99">
        <v>847.58</v>
      </c>
      <c r="H67" s="100">
        <v>30000</v>
      </c>
      <c r="I67" s="113"/>
      <c r="J67" s="110"/>
    </row>
    <row r="68" s="77" customFormat="1" spans="1:10">
      <c r="A68" s="94">
        <v>66</v>
      </c>
      <c r="B68" s="95" t="s">
        <v>75</v>
      </c>
      <c r="C68" s="96">
        <v>19.38</v>
      </c>
      <c r="D68" s="97">
        <v>1.1822</v>
      </c>
      <c r="E68" s="98">
        <v>11822</v>
      </c>
      <c r="F68" s="99">
        <v>418.61</v>
      </c>
      <c r="G68" s="99">
        <v>139.54</v>
      </c>
      <c r="H68" s="100">
        <v>10000</v>
      </c>
      <c r="I68" s="109"/>
      <c r="J68" s="110"/>
    </row>
    <row r="69" s="77" customFormat="1" spans="1:10">
      <c r="A69" s="94">
        <v>67</v>
      </c>
      <c r="B69" s="95" t="s">
        <v>76</v>
      </c>
      <c r="C69" s="96">
        <v>19.38</v>
      </c>
      <c r="D69" s="97">
        <v>1.1822</v>
      </c>
      <c r="E69" s="98">
        <v>11822</v>
      </c>
      <c r="F69" s="99">
        <v>418.61</v>
      </c>
      <c r="G69" s="99">
        <v>139.54</v>
      </c>
      <c r="H69" s="100">
        <v>10000</v>
      </c>
      <c r="I69" s="109"/>
      <c r="J69" s="110"/>
    </row>
    <row r="70" s="77" customFormat="1" spans="1:10">
      <c r="A70" s="94">
        <v>68</v>
      </c>
      <c r="B70" s="95" t="s">
        <v>77</v>
      </c>
      <c r="C70" s="96">
        <v>19.38</v>
      </c>
      <c r="D70" s="97">
        <v>1.1822</v>
      </c>
      <c r="E70" s="98">
        <v>11822</v>
      </c>
      <c r="F70" s="99">
        <v>418.61</v>
      </c>
      <c r="G70" s="99">
        <v>139.54</v>
      </c>
      <c r="H70" s="100">
        <v>10000</v>
      </c>
      <c r="I70" s="109"/>
      <c r="J70" s="110"/>
    </row>
    <row r="71" s="77" customFormat="1" spans="1:10">
      <c r="A71" s="94">
        <v>69</v>
      </c>
      <c r="B71" s="95" t="s">
        <v>78</v>
      </c>
      <c r="C71" s="96">
        <v>242.01</v>
      </c>
      <c r="D71" s="97">
        <v>6.5253</v>
      </c>
      <c r="E71" s="98">
        <v>65253</v>
      </c>
      <c r="F71" s="99">
        <v>5227.42</v>
      </c>
      <c r="G71" s="99">
        <v>1742.47</v>
      </c>
      <c r="H71" s="100">
        <v>50000</v>
      </c>
      <c r="I71" s="113"/>
      <c r="J71" s="110"/>
    </row>
    <row r="72" s="77" customFormat="1" spans="1:10">
      <c r="A72" s="94">
        <v>70</v>
      </c>
      <c r="B72" s="95" t="s">
        <v>79</v>
      </c>
      <c r="C72" s="96">
        <v>39.02</v>
      </c>
      <c r="D72" s="97">
        <v>2.3802</v>
      </c>
      <c r="E72" s="98">
        <v>23802</v>
      </c>
      <c r="F72" s="99">
        <v>842.83</v>
      </c>
      <c r="G72" s="99">
        <v>280.94</v>
      </c>
      <c r="H72" s="100">
        <v>10000</v>
      </c>
      <c r="I72" s="109"/>
      <c r="J72" s="110"/>
    </row>
    <row r="73" s="77" customFormat="1" spans="1:10">
      <c r="A73" s="94">
        <v>71</v>
      </c>
      <c r="B73" s="95" t="s">
        <v>80</v>
      </c>
      <c r="C73" s="96">
        <v>111.31</v>
      </c>
      <c r="D73" s="97">
        <v>4.1152</v>
      </c>
      <c r="E73" s="98">
        <v>41152</v>
      </c>
      <c r="F73" s="99">
        <v>2404.3</v>
      </c>
      <c r="G73" s="99">
        <v>801.43</v>
      </c>
      <c r="H73" s="100">
        <v>30000</v>
      </c>
      <c r="I73" s="113"/>
      <c r="J73" s="110"/>
    </row>
    <row r="74" s="77" customFormat="1" spans="1:10">
      <c r="A74" s="94">
        <v>72</v>
      </c>
      <c r="B74" s="95" t="s">
        <v>81</v>
      </c>
      <c r="C74" s="96">
        <v>19.38</v>
      </c>
      <c r="D74" s="97">
        <v>1.1822</v>
      </c>
      <c r="E74" s="98">
        <v>11822</v>
      </c>
      <c r="F74" s="99">
        <v>418.61</v>
      </c>
      <c r="G74" s="99">
        <v>139.54</v>
      </c>
      <c r="H74" s="100">
        <v>10000</v>
      </c>
      <c r="I74" s="109"/>
      <c r="J74" s="110"/>
    </row>
    <row r="75" s="77" customFormat="1" spans="1:10">
      <c r="A75" s="94">
        <v>73</v>
      </c>
      <c r="B75" s="95" t="s">
        <v>82</v>
      </c>
      <c r="C75" s="96">
        <v>105.42</v>
      </c>
      <c r="D75" s="97">
        <v>2.5301</v>
      </c>
      <c r="E75" s="98">
        <v>25301</v>
      </c>
      <c r="F75" s="99">
        <v>2277.07</v>
      </c>
      <c r="G75" s="99">
        <v>759.02</v>
      </c>
      <c r="H75" s="100">
        <v>10000</v>
      </c>
      <c r="I75" s="113"/>
      <c r="J75" s="110"/>
    </row>
    <row r="76" s="77" customFormat="1" spans="1:10">
      <c r="A76" s="94">
        <v>74</v>
      </c>
      <c r="B76" s="95" t="s">
        <v>83</v>
      </c>
      <c r="C76" s="96">
        <v>26.44</v>
      </c>
      <c r="D76" s="97">
        <v>0.6346</v>
      </c>
      <c r="E76" s="98">
        <v>6346</v>
      </c>
      <c r="F76" s="99">
        <v>571.1</v>
      </c>
      <c r="G76" s="99">
        <v>190.37</v>
      </c>
      <c r="H76" s="100">
        <v>5000</v>
      </c>
      <c r="I76" s="109"/>
      <c r="J76" s="110"/>
    </row>
    <row r="77" s="79" customFormat="1" ht="13.5" spans="1:10">
      <c r="A77" s="94">
        <v>75</v>
      </c>
      <c r="B77" s="118" t="s">
        <v>84</v>
      </c>
      <c r="C77" s="103">
        <v>249.53</v>
      </c>
      <c r="D77" s="119">
        <v>7.2897</v>
      </c>
      <c r="E77" s="105">
        <v>72897</v>
      </c>
      <c r="F77" s="106">
        <v>6587.59</v>
      </c>
      <c r="G77" s="106">
        <v>1796.62</v>
      </c>
      <c r="H77" s="107">
        <v>50000</v>
      </c>
      <c r="I77" s="116"/>
      <c r="J77" s="124"/>
    </row>
    <row r="78" s="79" customFormat="1" ht="13.5" spans="1:10">
      <c r="A78" s="94">
        <v>76</v>
      </c>
      <c r="B78" s="118" t="s">
        <v>85</v>
      </c>
      <c r="C78" s="103">
        <v>120.01</v>
      </c>
      <c r="D78" s="119">
        <v>6.9606</v>
      </c>
      <c r="E78" s="105">
        <v>69606</v>
      </c>
      <c r="F78" s="106">
        <v>3168.26</v>
      </c>
      <c r="G78" s="106">
        <v>864.07</v>
      </c>
      <c r="H78" s="107">
        <v>50000</v>
      </c>
      <c r="I78" s="117"/>
      <c r="J78" s="124"/>
    </row>
    <row r="79" s="79" customFormat="1" ht="13.5" spans="1:10">
      <c r="A79" s="94">
        <v>77</v>
      </c>
      <c r="B79" s="118" t="s">
        <v>86</v>
      </c>
      <c r="C79" s="103">
        <v>124.76</v>
      </c>
      <c r="D79" s="119">
        <v>5.5838</v>
      </c>
      <c r="E79" s="105">
        <v>55838</v>
      </c>
      <c r="F79" s="106">
        <v>3293.66</v>
      </c>
      <c r="G79" s="106">
        <v>898.27</v>
      </c>
      <c r="H79" s="107">
        <v>50000</v>
      </c>
      <c r="I79" s="116"/>
      <c r="J79" s="124"/>
    </row>
    <row r="80" s="79" customFormat="1" ht="13.5" spans="1:10">
      <c r="A80" s="94">
        <v>78</v>
      </c>
      <c r="B80" s="118" t="s">
        <v>87</v>
      </c>
      <c r="C80" s="103">
        <v>124.76</v>
      </c>
      <c r="D80" s="119">
        <v>5.5838</v>
      </c>
      <c r="E80" s="105">
        <v>55838</v>
      </c>
      <c r="F80" s="106">
        <v>3293.66</v>
      </c>
      <c r="G80" s="106">
        <v>898.27</v>
      </c>
      <c r="H80" s="107">
        <v>50000</v>
      </c>
      <c r="I80" s="116"/>
      <c r="J80" s="124"/>
    </row>
    <row r="81" s="79" customFormat="1" ht="13.5" spans="1:10">
      <c r="A81" s="94">
        <v>79</v>
      </c>
      <c r="B81" s="118" t="s">
        <v>88</v>
      </c>
      <c r="C81" s="103">
        <v>31</v>
      </c>
      <c r="D81" s="119">
        <v>2.015</v>
      </c>
      <c r="E81" s="105">
        <v>20150</v>
      </c>
      <c r="F81" s="106">
        <v>818.4</v>
      </c>
      <c r="G81" s="106">
        <v>223.2</v>
      </c>
      <c r="H81" s="107">
        <v>10000</v>
      </c>
      <c r="I81" s="125"/>
      <c r="J81" s="124"/>
    </row>
    <row r="82" s="79" customFormat="1" ht="13.5" spans="1:10">
      <c r="A82" s="94">
        <v>80</v>
      </c>
      <c r="B82" s="118" t="s">
        <v>89</v>
      </c>
      <c r="C82" s="103">
        <v>31</v>
      </c>
      <c r="D82" s="119">
        <v>2.015</v>
      </c>
      <c r="E82" s="105">
        <v>20150</v>
      </c>
      <c r="F82" s="106">
        <v>818.4</v>
      </c>
      <c r="G82" s="106">
        <v>223.2</v>
      </c>
      <c r="H82" s="107">
        <v>10000</v>
      </c>
      <c r="I82" s="126"/>
      <c r="J82" s="124"/>
    </row>
    <row r="83" s="79" customFormat="1" ht="13.5" spans="1:10">
      <c r="A83" s="94">
        <v>81</v>
      </c>
      <c r="B83" s="118" t="s">
        <v>90</v>
      </c>
      <c r="C83" s="103">
        <v>54.54</v>
      </c>
      <c r="D83" s="119">
        <v>3.5451</v>
      </c>
      <c r="E83" s="105">
        <v>35451</v>
      </c>
      <c r="F83" s="106">
        <v>1439.86</v>
      </c>
      <c r="G83" s="106">
        <v>392.69</v>
      </c>
      <c r="H83" s="107">
        <v>30000</v>
      </c>
      <c r="I83" s="125"/>
      <c r="J83" s="124"/>
    </row>
    <row r="84" s="79" customFormat="1" ht="13.5" spans="1:10">
      <c r="A84" s="94">
        <v>82</v>
      </c>
      <c r="B84" s="118" t="s">
        <v>91</v>
      </c>
      <c r="C84" s="103">
        <v>78.29</v>
      </c>
      <c r="D84" s="119">
        <v>2.0355</v>
      </c>
      <c r="E84" s="105">
        <v>20355</v>
      </c>
      <c r="F84" s="106">
        <v>2066.86</v>
      </c>
      <c r="G84" s="106">
        <v>563.69</v>
      </c>
      <c r="H84" s="107">
        <v>10000</v>
      </c>
      <c r="I84" s="125"/>
      <c r="J84" s="124"/>
    </row>
    <row r="85" s="79" customFormat="1" ht="13.5" spans="1:10">
      <c r="A85" s="94">
        <v>83</v>
      </c>
      <c r="B85" s="118" t="s">
        <v>92</v>
      </c>
      <c r="C85" s="103">
        <v>57.83</v>
      </c>
      <c r="D85" s="119">
        <v>1.5036</v>
      </c>
      <c r="E85" s="105">
        <v>15036</v>
      </c>
      <c r="F85" s="106">
        <v>1526.71</v>
      </c>
      <c r="G85" s="106">
        <v>416.38</v>
      </c>
      <c r="H85" s="107">
        <v>10000</v>
      </c>
      <c r="I85" s="125"/>
      <c r="J85" s="124"/>
    </row>
    <row r="86" s="79" customFormat="1" ht="13.5" spans="1:10">
      <c r="A86" s="94">
        <v>84</v>
      </c>
      <c r="B86" s="118" t="s">
        <v>93</v>
      </c>
      <c r="C86" s="103">
        <v>135.77</v>
      </c>
      <c r="D86" s="119">
        <v>6.044</v>
      </c>
      <c r="E86" s="105">
        <v>60440</v>
      </c>
      <c r="F86" s="106">
        <v>3584.33</v>
      </c>
      <c r="G86" s="106">
        <v>977.54</v>
      </c>
      <c r="H86" s="107">
        <v>50000</v>
      </c>
      <c r="I86" s="116"/>
      <c r="J86" s="124"/>
    </row>
    <row r="87" s="79" customFormat="1" ht="13.5" spans="1:10">
      <c r="A87" s="94">
        <v>85</v>
      </c>
      <c r="B87" s="118" t="s">
        <v>94</v>
      </c>
      <c r="C87" s="103">
        <v>64.83</v>
      </c>
      <c r="D87" s="119">
        <v>2.8607</v>
      </c>
      <c r="E87" s="105">
        <v>28607</v>
      </c>
      <c r="F87" s="106">
        <v>1711.51</v>
      </c>
      <c r="G87" s="106">
        <v>466.78</v>
      </c>
      <c r="H87" s="107">
        <v>30000</v>
      </c>
      <c r="I87" s="116"/>
      <c r="J87" s="124"/>
    </row>
    <row r="88" s="79" customFormat="1" ht="13.5" spans="1:10">
      <c r="A88" s="94">
        <v>86</v>
      </c>
      <c r="B88" s="118" t="s">
        <v>95</v>
      </c>
      <c r="C88" s="103">
        <v>64.83</v>
      </c>
      <c r="D88" s="119">
        <v>2.8607</v>
      </c>
      <c r="E88" s="105">
        <v>28607</v>
      </c>
      <c r="F88" s="106">
        <v>1711.51</v>
      </c>
      <c r="G88" s="106">
        <v>466.78</v>
      </c>
      <c r="H88" s="107">
        <v>30000</v>
      </c>
      <c r="I88" s="116"/>
      <c r="J88" s="124"/>
    </row>
    <row r="89" s="79" customFormat="1" ht="13.5" spans="1:10">
      <c r="A89" s="94">
        <v>87</v>
      </c>
      <c r="B89" s="118" t="s">
        <v>96</v>
      </c>
      <c r="C89" s="103">
        <v>64.83</v>
      </c>
      <c r="D89" s="119">
        <v>2.8607</v>
      </c>
      <c r="E89" s="105">
        <v>28607</v>
      </c>
      <c r="F89" s="106">
        <v>1711.51</v>
      </c>
      <c r="G89" s="106">
        <v>466.78</v>
      </c>
      <c r="H89" s="107">
        <v>30000</v>
      </c>
      <c r="I89" s="116"/>
      <c r="J89" s="124"/>
    </row>
    <row r="90" s="79" customFormat="1" ht="13.5" spans="1:10">
      <c r="A90" s="94">
        <v>88</v>
      </c>
      <c r="B90" s="118" t="s">
        <v>97</v>
      </c>
      <c r="C90" s="103">
        <v>64.83</v>
      </c>
      <c r="D90" s="119">
        <v>2.8607</v>
      </c>
      <c r="E90" s="105">
        <v>28607</v>
      </c>
      <c r="F90" s="106">
        <v>1711.51</v>
      </c>
      <c r="G90" s="106">
        <v>466.78</v>
      </c>
      <c r="H90" s="107">
        <v>30000</v>
      </c>
      <c r="I90" s="116"/>
      <c r="J90" s="124"/>
    </row>
    <row r="91" s="79" customFormat="1" ht="13.5" spans="1:10">
      <c r="A91" s="94">
        <v>89</v>
      </c>
      <c r="B91" s="118" t="s">
        <v>98</v>
      </c>
      <c r="C91" s="103">
        <v>45.94</v>
      </c>
      <c r="D91" s="119">
        <v>1.9385</v>
      </c>
      <c r="E91" s="105">
        <v>19385</v>
      </c>
      <c r="F91" s="106">
        <v>1212.82</v>
      </c>
      <c r="G91" s="106">
        <v>330.77</v>
      </c>
      <c r="H91" s="107">
        <v>10000</v>
      </c>
      <c r="I91" s="116"/>
      <c r="J91" s="124"/>
    </row>
    <row r="92" s="79" customFormat="1" ht="13.5" spans="1:10">
      <c r="A92" s="94">
        <v>90</v>
      </c>
      <c r="B92" s="118" t="s">
        <v>99</v>
      </c>
      <c r="C92" s="103">
        <v>70.01</v>
      </c>
      <c r="D92" s="119">
        <v>2.8569</v>
      </c>
      <c r="E92" s="105">
        <v>28569</v>
      </c>
      <c r="F92" s="106">
        <v>1848.26</v>
      </c>
      <c r="G92" s="106">
        <v>504.07</v>
      </c>
      <c r="H92" s="107">
        <v>30000</v>
      </c>
      <c r="I92" s="116"/>
      <c r="J92" s="124"/>
    </row>
    <row r="93" s="79" customFormat="1" ht="13.5" spans="1:10">
      <c r="A93" s="94">
        <v>91</v>
      </c>
      <c r="B93" s="118" t="s">
        <v>100</v>
      </c>
      <c r="C93" s="103">
        <v>188.34</v>
      </c>
      <c r="D93" s="119">
        <v>5.3314</v>
      </c>
      <c r="E93" s="105">
        <v>53314</v>
      </c>
      <c r="F93" s="106">
        <v>4972.18</v>
      </c>
      <c r="G93" s="106">
        <v>1356.05</v>
      </c>
      <c r="H93" s="107">
        <v>50000</v>
      </c>
      <c r="I93" s="116"/>
      <c r="J93" s="124"/>
    </row>
    <row r="94" s="79" customFormat="1" ht="13.5" spans="1:10">
      <c r="A94" s="94">
        <v>92</v>
      </c>
      <c r="B94" s="118" t="s">
        <v>101</v>
      </c>
      <c r="C94" s="103">
        <v>41.54</v>
      </c>
      <c r="D94" s="119">
        <v>2.4093</v>
      </c>
      <c r="E94" s="105">
        <v>24093</v>
      </c>
      <c r="F94" s="106">
        <v>1096.66</v>
      </c>
      <c r="G94" s="106">
        <v>299.09</v>
      </c>
      <c r="H94" s="107">
        <v>10000</v>
      </c>
      <c r="I94" s="125"/>
      <c r="J94" s="124"/>
    </row>
    <row r="95" s="79" customFormat="1" ht="13.5" spans="1:10">
      <c r="A95" s="94">
        <v>93</v>
      </c>
      <c r="B95" s="118" t="s">
        <v>102</v>
      </c>
      <c r="C95" s="103">
        <v>23.72</v>
      </c>
      <c r="D95" s="119">
        <v>1.3046</v>
      </c>
      <c r="E95" s="105">
        <v>13046</v>
      </c>
      <c r="F95" s="106">
        <v>626.21</v>
      </c>
      <c r="G95" s="106">
        <v>170.78</v>
      </c>
      <c r="H95" s="107">
        <v>10000</v>
      </c>
      <c r="I95" s="125"/>
      <c r="J95" s="124"/>
    </row>
    <row r="96" s="79" customFormat="1" ht="13.5" spans="1:10">
      <c r="A96" s="94">
        <v>94</v>
      </c>
      <c r="B96" s="118" t="s">
        <v>103</v>
      </c>
      <c r="C96" s="103">
        <v>23.72</v>
      </c>
      <c r="D96" s="119">
        <v>1.3046</v>
      </c>
      <c r="E96" s="105">
        <v>13046</v>
      </c>
      <c r="F96" s="106">
        <v>626.21</v>
      </c>
      <c r="G96" s="106">
        <v>170.78</v>
      </c>
      <c r="H96" s="107">
        <v>10000</v>
      </c>
      <c r="I96" s="125"/>
      <c r="J96" s="124"/>
    </row>
    <row r="97" s="79" customFormat="1" ht="13.5" spans="1:10">
      <c r="A97" s="94">
        <v>95</v>
      </c>
      <c r="B97" s="118" t="s">
        <v>104</v>
      </c>
      <c r="C97" s="103">
        <v>23.72</v>
      </c>
      <c r="D97" s="119">
        <v>1.3046</v>
      </c>
      <c r="E97" s="105">
        <v>13046</v>
      </c>
      <c r="F97" s="106">
        <v>626.21</v>
      </c>
      <c r="G97" s="106">
        <v>170.78</v>
      </c>
      <c r="H97" s="107">
        <v>10000</v>
      </c>
      <c r="I97" s="125"/>
      <c r="J97" s="124"/>
    </row>
    <row r="98" s="79" customFormat="1" ht="13.5" spans="1:10">
      <c r="A98" s="94">
        <v>96</v>
      </c>
      <c r="B98" s="118" t="s">
        <v>105</v>
      </c>
      <c r="C98" s="103">
        <v>23.72</v>
      </c>
      <c r="D98" s="119">
        <v>1.3046</v>
      </c>
      <c r="E98" s="105">
        <v>13046</v>
      </c>
      <c r="F98" s="106">
        <v>626.21</v>
      </c>
      <c r="G98" s="106">
        <v>170.78</v>
      </c>
      <c r="H98" s="107">
        <v>10000</v>
      </c>
      <c r="I98" s="125"/>
      <c r="J98" s="124"/>
    </row>
    <row r="99" s="79" customFormat="1" ht="13.5" spans="1:10">
      <c r="A99" s="94">
        <v>97</v>
      </c>
      <c r="B99" s="118" t="s">
        <v>106</v>
      </c>
      <c r="C99" s="103">
        <v>23.72</v>
      </c>
      <c r="D99" s="119">
        <v>1.2334</v>
      </c>
      <c r="E99" s="105">
        <v>12334</v>
      </c>
      <c r="F99" s="106">
        <v>626.21</v>
      </c>
      <c r="G99" s="106">
        <v>170.78</v>
      </c>
      <c r="H99" s="107">
        <v>10000</v>
      </c>
      <c r="I99" s="125"/>
      <c r="J99" s="124"/>
    </row>
    <row r="100" s="79" customFormat="1" ht="13.5" spans="1:10">
      <c r="A100" s="94">
        <v>98</v>
      </c>
      <c r="B100" s="118" t="s">
        <v>107</v>
      </c>
      <c r="C100" s="103">
        <v>23.72</v>
      </c>
      <c r="D100" s="119">
        <v>1.2334</v>
      </c>
      <c r="E100" s="105">
        <v>12334</v>
      </c>
      <c r="F100" s="106">
        <v>626.21</v>
      </c>
      <c r="G100" s="106">
        <v>170.78</v>
      </c>
      <c r="H100" s="107">
        <v>10000</v>
      </c>
      <c r="I100" s="125"/>
      <c r="J100" s="124"/>
    </row>
    <row r="101" spans="1:9">
      <c r="A101" s="94">
        <v>99</v>
      </c>
      <c r="B101" s="95" t="s">
        <v>108</v>
      </c>
      <c r="C101" s="96">
        <v>239.24</v>
      </c>
      <c r="D101" s="120">
        <v>8.1342</v>
      </c>
      <c r="E101" s="98">
        <v>81342</v>
      </c>
      <c r="F101" s="99">
        <v>5167.58</v>
      </c>
      <c r="G101" s="99">
        <v>1722.53</v>
      </c>
      <c r="H101" s="100">
        <v>50000</v>
      </c>
      <c r="I101" s="112"/>
    </row>
    <row r="102" spans="1:9">
      <c r="A102" s="94">
        <v>100</v>
      </c>
      <c r="B102" s="95" t="s">
        <v>109</v>
      </c>
      <c r="C102" s="96">
        <v>90.38</v>
      </c>
      <c r="D102" s="120">
        <v>3.0729</v>
      </c>
      <c r="E102" s="98">
        <v>30729</v>
      </c>
      <c r="F102" s="99">
        <v>1952.21</v>
      </c>
      <c r="G102" s="99">
        <v>650.74</v>
      </c>
      <c r="H102" s="100">
        <v>30000</v>
      </c>
      <c r="I102" s="112"/>
    </row>
    <row r="103" spans="1:9">
      <c r="A103" s="94">
        <v>101</v>
      </c>
      <c r="B103" s="95" t="s">
        <v>110</v>
      </c>
      <c r="C103" s="96">
        <v>90.38</v>
      </c>
      <c r="D103" s="120">
        <v>3.0729</v>
      </c>
      <c r="E103" s="98">
        <v>30729</v>
      </c>
      <c r="F103" s="99">
        <v>1952.21</v>
      </c>
      <c r="G103" s="99">
        <v>650.74</v>
      </c>
      <c r="H103" s="100">
        <v>30000</v>
      </c>
      <c r="I103" s="112"/>
    </row>
    <row r="104" spans="1:9">
      <c r="A104" s="94">
        <v>102</v>
      </c>
      <c r="B104" s="95" t="s">
        <v>111</v>
      </c>
      <c r="C104" s="96">
        <v>120.78</v>
      </c>
      <c r="D104" s="120">
        <v>1.4494</v>
      </c>
      <c r="E104" s="98">
        <v>14494</v>
      </c>
      <c r="F104" s="99">
        <v>2608.85</v>
      </c>
      <c r="G104" s="99">
        <v>869.62</v>
      </c>
      <c r="H104" s="100">
        <v>10000</v>
      </c>
      <c r="I104" s="127"/>
    </row>
    <row r="105" spans="1:9">
      <c r="A105" s="94">
        <v>103</v>
      </c>
      <c r="B105" s="95" t="s">
        <v>112</v>
      </c>
      <c r="C105" s="96">
        <v>61.13</v>
      </c>
      <c r="D105" s="120">
        <v>0.7336</v>
      </c>
      <c r="E105" s="98">
        <v>7336</v>
      </c>
      <c r="F105" s="99">
        <v>1320.41</v>
      </c>
      <c r="G105" s="99">
        <v>440.14</v>
      </c>
      <c r="H105" s="100">
        <v>5000</v>
      </c>
      <c r="I105" s="127"/>
    </row>
    <row r="106" spans="1:9">
      <c r="A106" s="94">
        <v>104</v>
      </c>
      <c r="B106" s="95" t="s">
        <v>113</v>
      </c>
      <c r="C106" s="96">
        <v>50.15</v>
      </c>
      <c r="D106" s="120">
        <v>0.6018</v>
      </c>
      <c r="E106" s="98">
        <v>6018</v>
      </c>
      <c r="F106" s="99">
        <v>1083.24</v>
      </c>
      <c r="G106" s="99">
        <v>361.08</v>
      </c>
      <c r="H106" s="100">
        <v>5000</v>
      </c>
      <c r="I106" s="127"/>
    </row>
    <row r="107" spans="1:9">
      <c r="A107" s="94">
        <v>105</v>
      </c>
      <c r="B107" s="95" t="s">
        <v>114</v>
      </c>
      <c r="C107" s="96">
        <v>50.15</v>
      </c>
      <c r="D107" s="120">
        <v>0.6018</v>
      </c>
      <c r="E107" s="98">
        <v>6018</v>
      </c>
      <c r="F107" s="99">
        <v>1083.24</v>
      </c>
      <c r="G107" s="99">
        <v>361.08</v>
      </c>
      <c r="H107" s="100">
        <v>5000</v>
      </c>
      <c r="I107" s="127"/>
    </row>
    <row r="108" spans="1:9">
      <c r="A108" s="94">
        <v>106</v>
      </c>
      <c r="B108" s="95" t="s">
        <v>115</v>
      </c>
      <c r="C108" s="96">
        <v>90.6</v>
      </c>
      <c r="D108" s="120">
        <v>3.0804</v>
      </c>
      <c r="E108" s="98">
        <v>30804</v>
      </c>
      <c r="F108" s="99">
        <v>1956.96</v>
      </c>
      <c r="G108" s="99">
        <v>652.32</v>
      </c>
      <c r="H108" s="100">
        <v>30000</v>
      </c>
      <c r="I108" s="112"/>
    </row>
    <row r="109" spans="1:9">
      <c r="A109" s="94">
        <v>107</v>
      </c>
      <c r="B109" s="95" t="s">
        <v>116</v>
      </c>
      <c r="C109" s="96">
        <v>52.15</v>
      </c>
      <c r="D109" s="120">
        <v>0.6258</v>
      </c>
      <c r="E109" s="98">
        <v>6258</v>
      </c>
      <c r="F109" s="99">
        <v>1126.44</v>
      </c>
      <c r="G109" s="99">
        <v>375.48</v>
      </c>
      <c r="H109" s="100">
        <v>5000</v>
      </c>
      <c r="I109" s="127"/>
    </row>
    <row r="110" spans="1:9">
      <c r="A110" s="94">
        <v>108</v>
      </c>
      <c r="B110" s="95" t="s">
        <v>117</v>
      </c>
      <c r="C110" s="96">
        <v>52.15</v>
      </c>
      <c r="D110" s="120">
        <v>0.6258</v>
      </c>
      <c r="E110" s="98">
        <v>6258</v>
      </c>
      <c r="F110" s="99">
        <v>1126.44</v>
      </c>
      <c r="G110" s="99">
        <v>375.48</v>
      </c>
      <c r="H110" s="100">
        <v>5000</v>
      </c>
      <c r="I110" s="127"/>
    </row>
    <row r="111" spans="1:9">
      <c r="A111" s="94">
        <v>109</v>
      </c>
      <c r="B111" s="95" t="s">
        <v>118</v>
      </c>
      <c r="C111" s="96">
        <v>52.15</v>
      </c>
      <c r="D111" s="120">
        <v>0.6258</v>
      </c>
      <c r="E111" s="98">
        <v>6258</v>
      </c>
      <c r="F111" s="99">
        <v>1126.44</v>
      </c>
      <c r="G111" s="99">
        <v>375.48</v>
      </c>
      <c r="H111" s="100">
        <v>5000</v>
      </c>
      <c r="I111" s="127"/>
    </row>
    <row r="112" spans="1:9">
      <c r="A112" s="94">
        <v>110</v>
      </c>
      <c r="B112" s="95" t="s">
        <v>119</v>
      </c>
      <c r="C112" s="96">
        <v>131.12</v>
      </c>
      <c r="D112" s="120">
        <v>1.5734</v>
      </c>
      <c r="E112" s="98">
        <v>15734</v>
      </c>
      <c r="F112" s="99">
        <v>2832.19</v>
      </c>
      <c r="G112" s="99">
        <v>944.06</v>
      </c>
      <c r="H112" s="100">
        <v>10000</v>
      </c>
      <c r="I112" s="127"/>
    </row>
    <row r="113" spans="1:9">
      <c r="A113" s="94">
        <v>111</v>
      </c>
      <c r="B113" s="95" t="s">
        <v>120</v>
      </c>
      <c r="C113" s="96">
        <v>141.94</v>
      </c>
      <c r="D113" s="120">
        <v>5.2518</v>
      </c>
      <c r="E113" s="98">
        <v>52518</v>
      </c>
      <c r="F113" s="99">
        <v>3065.9</v>
      </c>
      <c r="G113" s="99">
        <v>1021.97</v>
      </c>
      <c r="H113" s="100">
        <v>50000</v>
      </c>
      <c r="I113" s="127"/>
    </row>
    <row r="114" s="80" customFormat="1" spans="1:9">
      <c r="A114" s="121"/>
      <c r="B114" s="121"/>
      <c r="C114" s="121">
        <f t="shared" ref="C114:H114" si="0">SUM(C3:C113)</f>
        <v>7308.56</v>
      </c>
      <c r="D114" s="122">
        <f t="shared" si="0"/>
        <v>274.3476</v>
      </c>
      <c r="E114" s="123">
        <f t="shared" si="0"/>
        <v>2743476</v>
      </c>
      <c r="F114" s="123">
        <f t="shared" si="0"/>
        <v>166288.68</v>
      </c>
      <c r="G114" s="121">
        <f t="shared" si="0"/>
        <v>52621.67</v>
      </c>
      <c r="H114" s="123">
        <f t="shared" si="0"/>
        <v>2020000</v>
      </c>
      <c r="I114" s="121"/>
    </row>
  </sheetData>
  <autoFilter ref="A2:K114">
    <extLst/>
  </autoFilter>
  <mergeCells count="3">
    <mergeCell ref="A1:I1"/>
    <mergeCell ref="L3:M3"/>
    <mergeCell ref="I37:I38"/>
  </mergeCells>
  <pageMargins left="0.708661417322835" right="0.708661417322835" top="0.748031496062992" bottom="0.748031496062992" header="0.31496062992126" footer="0.31496062992126"/>
  <pageSetup paperSize="9" scale="3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3"/>
  <sheetViews>
    <sheetView workbookViewId="0">
      <pane ySplit="2" topLeftCell="A99" activePane="bottomLeft" state="frozen"/>
      <selection/>
      <selection pane="bottomLeft" activeCell="E3" sqref="E3:E112"/>
    </sheetView>
  </sheetViews>
  <sheetFormatPr defaultColWidth="9" defaultRowHeight="14.25"/>
  <cols>
    <col min="1" max="1" width="6.625" style="6" customWidth="1"/>
    <col min="2" max="2" width="45.875" customWidth="1"/>
    <col min="3" max="3" width="12.625" customWidth="1"/>
    <col min="4" max="4" width="11.75" customWidth="1"/>
    <col min="5" max="5" width="10.375" customWidth="1"/>
    <col min="6" max="6" width="8.375" style="7" customWidth="1"/>
    <col min="7" max="7" width="10.625" customWidth="1"/>
    <col min="8" max="8" width="7.625" customWidth="1"/>
    <col min="9" max="10" width="8.625" customWidth="1"/>
    <col min="11" max="11" width="13.75" customWidth="1"/>
    <col min="12" max="12" width="8.625" customWidth="1"/>
    <col min="13" max="13" width="6.625" customWidth="1"/>
    <col min="14" max="14" width="8.625" style="8" customWidth="1"/>
    <col min="15" max="15" width="25.375" style="9" customWidth="1"/>
    <col min="16" max="16" width="15" style="10" customWidth="1"/>
    <col min="17" max="17" width="10.875" style="7" customWidth="1"/>
    <col min="18" max="18" width="10.375" customWidth="1"/>
  </cols>
  <sheetData>
    <row r="1" ht="20.25" spans="1:15">
      <c r="A1" s="11" t="s">
        <v>121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32"/>
    </row>
    <row r="2" ht="40.5" spans="1:16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4" t="s">
        <v>7</v>
      </c>
      <c r="H2" s="15" t="s">
        <v>122</v>
      </c>
      <c r="I2" s="33" t="s">
        <v>123</v>
      </c>
      <c r="J2" s="33" t="s">
        <v>124</v>
      </c>
      <c r="K2" s="33" t="s">
        <v>125</v>
      </c>
      <c r="L2" s="33" t="s">
        <v>126</v>
      </c>
      <c r="M2" s="33" t="s">
        <v>127</v>
      </c>
      <c r="N2" s="34" t="s">
        <v>128</v>
      </c>
      <c r="O2" s="13" t="s">
        <v>9</v>
      </c>
      <c r="P2" s="35" t="s">
        <v>129</v>
      </c>
    </row>
    <row r="3" s="1" customFormat="1" spans="1:20">
      <c r="A3" s="16">
        <v>1</v>
      </c>
      <c r="B3" s="17" t="s">
        <v>10</v>
      </c>
      <c r="C3" s="18">
        <v>33.59</v>
      </c>
      <c r="D3" s="18">
        <f t="shared" ref="D3:D66" si="0">E3/10000</f>
        <v>2.0154</v>
      </c>
      <c r="E3" s="19">
        <f>ROUND([1]房屋建筑物租金评估明细表!R7*[1]房屋建筑物租金评估明细表!N7,0)</f>
        <v>20154</v>
      </c>
      <c r="F3" s="20">
        <f t="shared" ref="F3:F66" si="1">ROUND(C3*1.8*12,2)</f>
        <v>725.54</v>
      </c>
      <c r="G3" s="20">
        <f t="shared" ref="G3:G66" si="2">ROUND(C3*0.6*12,2)</f>
        <v>241.85</v>
      </c>
      <c r="H3" s="20"/>
      <c r="I3" s="20">
        <v>10000</v>
      </c>
      <c r="J3" s="27"/>
      <c r="K3" s="27"/>
      <c r="L3" s="27"/>
      <c r="M3" s="36"/>
      <c r="N3" s="37"/>
      <c r="O3" s="38" t="s">
        <v>130</v>
      </c>
      <c r="P3" s="21" t="s">
        <v>131</v>
      </c>
      <c r="Q3" s="53"/>
      <c r="R3" s="4"/>
      <c r="S3" s="54"/>
      <c r="T3" s="54"/>
    </row>
    <row r="4" s="2" customFormat="1" spans="1:18">
      <c r="A4" s="21">
        <v>2</v>
      </c>
      <c r="B4" s="17" t="s">
        <v>11</v>
      </c>
      <c r="C4" s="18">
        <v>33.85</v>
      </c>
      <c r="D4" s="18">
        <f t="shared" si="0"/>
        <v>2.031</v>
      </c>
      <c r="E4" s="19">
        <f>ROUND([1]房屋建筑物租金评估明细表!R8*[1]房屋建筑物租金评估明细表!N8,0)</f>
        <v>20310</v>
      </c>
      <c r="F4" s="20">
        <f t="shared" si="1"/>
        <v>731.16</v>
      </c>
      <c r="G4" s="20">
        <f t="shared" si="2"/>
        <v>243.72</v>
      </c>
      <c r="H4" s="20"/>
      <c r="I4" s="20">
        <v>10000</v>
      </c>
      <c r="J4" s="27"/>
      <c r="K4" s="27"/>
      <c r="L4" s="39"/>
      <c r="M4" s="40"/>
      <c r="N4" s="37"/>
      <c r="O4" s="38" t="s">
        <v>132</v>
      </c>
      <c r="P4" s="21" t="s">
        <v>133</v>
      </c>
      <c r="Q4" s="53"/>
      <c r="R4" s="3"/>
    </row>
    <row r="5" s="2" customFormat="1" spans="1:18">
      <c r="A5" s="16">
        <v>3</v>
      </c>
      <c r="B5" s="17" t="s">
        <v>12</v>
      </c>
      <c r="C5" s="18">
        <v>67.64</v>
      </c>
      <c r="D5" s="18">
        <f t="shared" si="0"/>
        <v>4.0584</v>
      </c>
      <c r="E5" s="19">
        <f>ROUND([1]房屋建筑物租金评估明细表!R9*[1]房屋建筑物租金评估明细表!N9,0)</f>
        <v>40584</v>
      </c>
      <c r="F5" s="20">
        <f t="shared" si="1"/>
        <v>1461.02</v>
      </c>
      <c r="G5" s="20">
        <f t="shared" si="2"/>
        <v>487.01</v>
      </c>
      <c r="H5" s="20"/>
      <c r="I5" s="20">
        <v>30000</v>
      </c>
      <c r="J5" s="27"/>
      <c r="K5" s="27"/>
      <c r="L5" s="39"/>
      <c r="M5" s="40"/>
      <c r="N5" s="37"/>
      <c r="O5" s="38" t="s">
        <v>134</v>
      </c>
      <c r="P5" s="21" t="s">
        <v>134</v>
      </c>
      <c r="Q5" s="53"/>
      <c r="R5" s="3"/>
    </row>
    <row r="6" s="2" customFormat="1" spans="1:18">
      <c r="A6" s="21">
        <v>4</v>
      </c>
      <c r="B6" s="17" t="s">
        <v>13</v>
      </c>
      <c r="C6" s="18">
        <v>67.8</v>
      </c>
      <c r="D6" s="18">
        <f t="shared" si="0"/>
        <v>4.068</v>
      </c>
      <c r="E6" s="19">
        <f>ROUND([1]房屋建筑物租金评估明细表!R11*[1]房屋建筑物租金评估明细表!N11,0)</f>
        <v>40680</v>
      </c>
      <c r="F6" s="20">
        <f t="shared" si="1"/>
        <v>1464.48</v>
      </c>
      <c r="G6" s="20">
        <f t="shared" si="2"/>
        <v>488.16</v>
      </c>
      <c r="H6" s="20"/>
      <c r="I6" s="20">
        <v>30000</v>
      </c>
      <c r="J6" s="27"/>
      <c r="K6" s="27"/>
      <c r="L6" s="39"/>
      <c r="M6" s="40"/>
      <c r="N6" s="37"/>
      <c r="O6" s="38" t="s">
        <v>135</v>
      </c>
      <c r="P6" s="21" t="s">
        <v>136</v>
      </c>
      <c r="Q6" s="55"/>
      <c r="R6" s="3"/>
    </row>
    <row r="7" s="2" customFormat="1" spans="1:18">
      <c r="A7" s="16">
        <v>5</v>
      </c>
      <c r="B7" s="17" t="s">
        <v>14</v>
      </c>
      <c r="C7" s="18">
        <v>67.8</v>
      </c>
      <c r="D7" s="18">
        <f t="shared" si="0"/>
        <v>4.068</v>
      </c>
      <c r="E7" s="19">
        <f>ROUND([1]房屋建筑物租金评估明细表!R12*[1]房屋建筑物租金评估明细表!N12,0)</f>
        <v>40680</v>
      </c>
      <c r="F7" s="20">
        <f t="shared" si="1"/>
        <v>1464.48</v>
      </c>
      <c r="G7" s="20">
        <f t="shared" si="2"/>
        <v>488.16</v>
      </c>
      <c r="H7" s="20"/>
      <c r="I7" s="20">
        <v>30000</v>
      </c>
      <c r="J7" s="27"/>
      <c r="K7" s="27"/>
      <c r="L7" s="39"/>
      <c r="M7" s="40"/>
      <c r="N7" s="37"/>
      <c r="O7" s="38" t="s">
        <v>137</v>
      </c>
      <c r="P7" s="21" t="s">
        <v>138</v>
      </c>
      <c r="Q7" s="53"/>
      <c r="R7" s="3"/>
    </row>
    <row r="8" s="2" customFormat="1" spans="1:18">
      <c r="A8" s="21">
        <v>6</v>
      </c>
      <c r="B8" s="17" t="s">
        <v>15</v>
      </c>
      <c r="C8" s="18">
        <v>15.91</v>
      </c>
      <c r="D8" s="18">
        <f t="shared" si="0"/>
        <v>0.9546</v>
      </c>
      <c r="E8" s="19">
        <f>ROUND([1]房屋建筑物租金评估明细表!R13*[1]房屋建筑物租金评估明细表!N13,0)</f>
        <v>9546</v>
      </c>
      <c r="F8" s="20">
        <f t="shared" si="1"/>
        <v>343.66</v>
      </c>
      <c r="G8" s="20">
        <f t="shared" si="2"/>
        <v>114.55</v>
      </c>
      <c r="H8" s="20"/>
      <c r="I8" s="20">
        <v>10000</v>
      </c>
      <c r="J8" s="27"/>
      <c r="K8" s="27"/>
      <c r="L8" s="39"/>
      <c r="M8" s="40"/>
      <c r="N8" s="37"/>
      <c r="O8" s="38" t="s">
        <v>139</v>
      </c>
      <c r="P8" s="21" t="s">
        <v>139</v>
      </c>
      <c r="Q8" s="53"/>
      <c r="R8" s="3"/>
    </row>
    <row r="9" s="2" customFormat="1" spans="1:18">
      <c r="A9" s="16">
        <v>7</v>
      </c>
      <c r="B9" s="17" t="s">
        <v>16</v>
      </c>
      <c r="C9" s="18">
        <v>134.99</v>
      </c>
      <c r="D9" s="18">
        <f t="shared" si="0"/>
        <v>8.0994</v>
      </c>
      <c r="E9" s="19">
        <f>ROUND([1]房屋建筑物租金评估明细表!R14*[1]房屋建筑物租金评估明细表!N14,0)</f>
        <v>80994</v>
      </c>
      <c r="F9" s="20">
        <f t="shared" si="1"/>
        <v>2915.78</v>
      </c>
      <c r="G9" s="20">
        <f t="shared" si="2"/>
        <v>971.93</v>
      </c>
      <c r="H9" s="20"/>
      <c r="I9" s="20">
        <v>50000</v>
      </c>
      <c r="J9" s="27"/>
      <c r="K9" s="27"/>
      <c r="L9" s="39"/>
      <c r="M9" s="40"/>
      <c r="N9" s="37"/>
      <c r="O9" s="38" t="s">
        <v>140</v>
      </c>
      <c r="P9" s="21" t="s">
        <v>141</v>
      </c>
      <c r="Q9" s="53"/>
      <c r="R9" s="3"/>
    </row>
    <row r="10" s="1" customFormat="1" spans="1:18">
      <c r="A10" s="21">
        <v>8</v>
      </c>
      <c r="B10" s="17" t="s">
        <v>17</v>
      </c>
      <c r="C10" s="18">
        <v>8.56</v>
      </c>
      <c r="D10" s="18">
        <f t="shared" si="0"/>
        <v>0.5136</v>
      </c>
      <c r="E10" s="19">
        <f>ROUND([1]房屋建筑物租金评估明细表!R15*[1]房屋建筑物租金评估明细表!N15,0)</f>
        <v>5136</v>
      </c>
      <c r="F10" s="20">
        <f t="shared" si="1"/>
        <v>184.9</v>
      </c>
      <c r="G10" s="20">
        <f t="shared" si="2"/>
        <v>61.63</v>
      </c>
      <c r="H10" s="20"/>
      <c r="I10" s="20">
        <v>5000</v>
      </c>
      <c r="J10" s="27"/>
      <c r="K10" s="27"/>
      <c r="L10" s="27"/>
      <c r="M10" s="36"/>
      <c r="N10" s="37"/>
      <c r="O10" s="38" t="s">
        <v>130</v>
      </c>
      <c r="P10" s="21" t="s">
        <v>131</v>
      </c>
      <c r="Q10" s="55"/>
      <c r="R10" s="4"/>
    </row>
    <row r="11" s="2" customFormat="1" spans="1:18">
      <c r="A11" s="16">
        <v>9</v>
      </c>
      <c r="B11" s="22" t="s">
        <v>18</v>
      </c>
      <c r="C11" s="18">
        <v>63.27</v>
      </c>
      <c r="D11" s="18">
        <f t="shared" si="0"/>
        <v>2.4675</v>
      </c>
      <c r="E11" s="19">
        <f>ROUND([1]房屋建筑物租金评估明细表!R16*[1]房屋建筑物租金评估明细表!N16,0)</f>
        <v>24675</v>
      </c>
      <c r="F11" s="20">
        <f t="shared" si="1"/>
        <v>1366.63</v>
      </c>
      <c r="G11" s="20">
        <f t="shared" si="2"/>
        <v>455.54</v>
      </c>
      <c r="H11" s="20"/>
      <c r="I11" s="20">
        <v>10000</v>
      </c>
      <c r="J11" s="27"/>
      <c r="K11" s="27"/>
      <c r="L11" s="39"/>
      <c r="M11" s="40"/>
      <c r="N11" s="37"/>
      <c r="O11" s="38" t="s">
        <v>142</v>
      </c>
      <c r="P11" s="21" t="s">
        <v>143</v>
      </c>
      <c r="Q11" s="56"/>
      <c r="R11" s="3"/>
    </row>
    <row r="12" s="2" customFormat="1" spans="1:18">
      <c r="A12" s="21">
        <v>10</v>
      </c>
      <c r="B12" s="22" t="s">
        <v>19</v>
      </c>
      <c r="C12" s="18">
        <v>126.54</v>
      </c>
      <c r="D12" s="18">
        <f t="shared" si="0"/>
        <v>4.935</v>
      </c>
      <c r="E12" s="19">
        <v>49350</v>
      </c>
      <c r="F12" s="20">
        <f t="shared" si="1"/>
        <v>2733.26</v>
      </c>
      <c r="G12" s="20">
        <f t="shared" si="2"/>
        <v>911.09</v>
      </c>
      <c r="H12" s="20"/>
      <c r="I12" s="20">
        <v>50000</v>
      </c>
      <c r="J12" s="27"/>
      <c r="K12" s="27"/>
      <c r="L12" s="39"/>
      <c r="M12" s="40"/>
      <c r="N12" s="37"/>
      <c r="O12" s="41" t="s">
        <v>144</v>
      </c>
      <c r="P12" s="21" t="s">
        <v>145</v>
      </c>
      <c r="Q12" s="53"/>
      <c r="R12" s="3"/>
    </row>
    <row r="13" s="1" customFormat="1" spans="1:18">
      <c r="A13" s="23">
        <v>11</v>
      </c>
      <c r="B13" s="24" t="s">
        <v>20</v>
      </c>
      <c r="C13" s="25">
        <v>108.69</v>
      </c>
      <c r="D13" s="25">
        <f t="shared" si="0"/>
        <v>2.0881</v>
      </c>
      <c r="E13" s="26">
        <v>20881</v>
      </c>
      <c r="F13" s="27">
        <f t="shared" si="1"/>
        <v>2347.7</v>
      </c>
      <c r="G13" s="27">
        <f t="shared" si="2"/>
        <v>782.57</v>
      </c>
      <c r="H13" s="27"/>
      <c r="I13" s="27">
        <v>10000</v>
      </c>
      <c r="J13" s="27"/>
      <c r="K13" s="27"/>
      <c r="L13" s="27"/>
      <c r="M13" s="36"/>
      <c r="N13" s="42"/>
      <c r="O13" s="43" t="s">
        <v>146</v>
      </c>
      <c r="P13" s="28" t="s">
        <v>147</v>
      </c>
      <c r="Q13" s="55"/>
      <c r="R13" s="4"/>
    </row>
    <row r="14" s="1" customFormat="1" spans="1:18">
      <c r="A14" s="28">
        <v>12</v>
      </c>
      <c r="B14" s="24" t="s">
        <v>21</v>
      </c>
      <c r="C14" s="25">
        <v>94.9</v>
      </c>
      <c r="D14" s="25">
        <f t="shared" si="0"/>
        <v>3.7011</v>
      </c>
      <c r="E14" s="26">
        <v>37011</v>
      </c>
      <c r="F14" s="27">
        <f t="shared" si="1"/>
        <v>2049.84</v>
      </c>
      <c r="G14" s="27">
        <f t="shared" si="2"/>
        <v>683.28</v>
      </c>
      <c r="H14" s="27"/>
      <c r="I14" s="27">
        <v>30000</v>
      </c>
      <c r="J14" s="27"/>
      <c r="K14" s="27"/>
      <c r="L14" s="27"/>
      <c r="M14" s="36"/>
      <c r="N14" s="42"/>
      <c r="O14" s="44" t="s">
        <v>148</v>
      </c>
      <c r="P14" s="28" t="s">
        <v>149</v>
      </c>
      <c r="Q14" s="55"/>
      <c r="R14" s="4"/>
    </row>
    <row r="15" s="3" customFormat="1" spans="1:17">
      <c r="A15" s="16">
        <v>13</v>
      </c>
      <c r="B15" s="22" t="s">
        <v>22</v>
      </c>
      <c r="C15" s="18">
        <v>31.63</v>
      </c>
      <c r="D15" s="18">
        <f t="shared" si="0"/>
        <v>1.2336</v>
      </c>
      <c r="E15" s="19">
        <f>ROUND([1]房屋建筑物租金评估明细表!R23*[1]房屋建筑物租金评估明细表!N23,0)</f>
        <v>12336</v>
      </c>
      <c r="F15" s="20">
        <f t="shared" si="1"/>
        <v>683.21</v>
      </c>
      <c r="G15" s="20">
        <f t="shared" si="2"/>
        <v>227.74</v>
      </c>
      <c r="H15" s="20"/>
      <c r="I15" s="20">
        <v>10000</v>
      </c>
      <c r="J15" s="27"/>
      <c r="K15" s="27"/>
      <c r="L15" s="39"/>
      <c r="M15" s="40"/>
      <c r="N15" s="37"/>
      <c r="O15" s="38" t="s">
        <v>150</v>
      </c>
      <c r="P15" s="21" t="s">
        <v>151</v>
      </c>
      <c r="Q15" s="53"/>
    </row>
    <row r="16" s="3" customFormat="1" spans="1:17">
      <c r="A16" s="21">
        <v>14</v>
      </c>
      <c r="B16" s="22" t="s">
        <v>23</v>
      </c>
      <c r="C16" s="18">
        <v>31.63</v>
      </c>
      <c r="D16" s="18">
        <f t="shared" si="0"/>
        <v>1.2336</v>
      </c>
      <c r="E16" s="19">
        <f>ROUND([1]房屋建筑物租金评估明细表!R24*[1]房屋建筑物租金评估明细表!N24,0)</f>
        <v>12336</v>
      </c>
      <c r="F16" s="20">
        <f t="shared" si="1"/>
        <v>683.21</v>
      </c>
      <c r="G16" s="20">
        <f t="shared" si="2"/>
        <v>227.74</v>
      </c>
      <c r="H16" s="20"/>
      <c r="I16" s="20">
        <v>10000</v>
      </c>
      <c r="J16" s="27"/>
      <c r="K16" s="27"/>
      <c r="L16" s="39"/>
      <c r="M16" s="40"/>
      <c r="N16" s="37"/>
      <c r="O16" s="38" t="s">
        <v>152</v>
      </c>
      <c r="P16" s="21" t="s">
        <v>153</v>
      </c>
      <c r="Q16" s="53"/>
    </row>
    <row r="17" s="3" customFormat="1" spans="1:17">
      <c r="A17" s="16">
        <v>15</v>
      </c>
      <c r="B17" s="22" t="s">
        <v>24</v>
      </c>
      <c r="C17" s="18">
        <v>63.27</v>
      </c>
      <c r="D17" s="18">
        <f t="shared" si="0"/>
        <v>2.4675</v>
      </c>
      <c r="E17" s="19">
        <f>ROUND([1]房屋建筑物租金评估明细表!R25*[1]房屋建筑物租金评估明细表!N25,0)</f>
        <v>24675</v>
      </c>
      <c r="F17" s="20">
        <f t="shared" si="1"/>
        <v>1366.63</v>
      </c>
      <c r="G17" s="20">
        <f t="shared" si="2"/>
        <v>455.54</v>
      </c>
      <c r="H17" s="20"/>
      <c r="I17" s="20">
        <v>10000</v>
      </c>
      <c r="J17" s="27"/>
      <c r="K17" s="27"/>
      <c r="L17" s="39"/>
      <c r="M17" s="40"/>
      <c r="N17" s="37"/>
      <c r="O17" s="38" t="s">
        <v>154</v>
      </c>
      <c r="P17" s="21" t="s">
        <v>155</v>
      </c>
      <c r="Q17" s="53"/>
    </row>
    <row r="18" s="4" customFormat="1" spans="1:17">
      <c r="A18" s="21">
        <v>16</v>
      </c>
      <c r="B18" s="22" t="s">
        <v>25</v>
      </c>
      <c r="C18" s="18">
        <v>79</v>
      </c>
      <c r="D18" s="18">
        <f t="shared" si="0"/>
        <v>3.081</v>
      </c>
      <c r="E18" s="19">
        <f>ROUND([1]房屋建筑物租金评估明细表!R26*[1]房屋建筑物租金评估明细表!N26,0)</f>
        <v>30810</v>
      </c>
      <c r="F18" s="20">
        <f t="shared" si="1"/>
        <v>1706.4</v>
      </c>
      <c r="G18" s="20">
        <f t="shared" si="2"/>
        <v>568.8</v>
      </c>
      <c r="H18" s="20"/>
      <c r="I18" s="20">
        <v>30000</v>
      </c>
      <c r="J18" s="27"/>
      <c r="K18" s="27"/>
      <c r="L18" s="27"/>
      <c r="M18" s="36"/>
      <c r="N18" s="37"/>
      <c r="O18" s="38" t="s">
        <v>156</v>
      </c>
      <c r="P18" s="21" t="s">
        <v>157</v>
      </c>
      <c r="Q18" s="53"/>
    </row>
    <row r="19" s="3" customFormat="1" spans="1:17">
      <c r="A19" s="16">
        <v>17</v>
      </c>
      <c r="B19" s="22" t="s">
        <v>26</v>
      </c>
      <c r="C19" s="18">
        <v>39.5</v>
      </c>
      <c r="D19" s="18">
        <f t="shared" si="0"/>
        <v>1.5405</v>
      </c>
      <c r="E19" s="19">
        <f>ROUND([1]房屋建筑物租金评估明细表!R27*[1]房屋建筑物租金评估明细表!N27,0)</f>
        <v>15405</v>
      </c>
      <c r="F19" s="20">
        <f t="shared" si="1"/>
        <v>853.2</v>
      </c>
      <c r="G19" s="20">
        <f t="shared" si="2"/>
        <v>284.4</v>
      </c>
      <c r="H19" s="20"/>
      <c r="I19" s="20">
        <v>10000</v>
      </c>
      <c r="J19" s="27"/>
      <c r="K19" s="27"/>
      <c r="L19" s="39"/>
      <c r="M19" s="40"/>
      <c r="N19" s="37"/>
      <c r="O19" s="38" t="s">
        <v>158</v>
      </c>
      <c r="P19" s="21" t="s">
        <v>159</v>
      </c>
      <c r="Q19" s="53"/>
    </row>
    <row r="20" s="4" customFormat="1" spans="1:17">
      <c r="A20" s="21">
        <v>18</v>
      </c>
      <c r="B20" s="22" t="s">
        <v>27</v>
      </c>
      <c r="C20" s="18">
        <v>39.5</v>
      </c>
      <c r="D20" s="18">
        <f t="shared" si="0"/>
        <v>1.5405</v>
      </c>
      <c r="E20" s="19">
        <f>ROUND([1]房屋建筑物租金评估明细表!R28*[1]房屋建筑物租金评估明细表!N28,0)</f>
        <v>15405</v>
      </c>
      <c r="F20" s="20">
        <f t="shared" si="1"/>
        <v>853.2</v>
      </c>
      <c r="G20" s="20">
        <f t="shared" si="2"/>
        <v>284.4</v>
      </c>
      <c r="H20" s="20"/>
      <c r="I20" s="20">
        <v>10000</v>
      </c>
      <c r="J20" s="27"/>
      <c r="K20" s="27"/>
      <c r="L20" s="27"/>
      <c r="M20" s="36"/>
      <c r="N20" s="37"/>
      <c r="O20" s="38" t="s">
        <v>160</v>
      </c>
      <c r="P20" s="21" t="s">
        <v>159</v>
      </c>
      <c r="Q20" s="53"/>
    </row>
    <row r="21" s="2" customFormat="1" spans="1:18">
      <c r="A21" s="16">
        <v>19</v>
      </c>
      <c r="B21" s="22" t="s">
        <v>28</v>
      </c>
      <c r="C21" s="18">
        <v>39.5</v>
      </c>
      <c r="D21" s="18">
        <f t="shared" si="0"/>
        <v>1.5405</v>
      </c>
      <c r="E21" s="19">
        <f>ROUND([1]房屋建筑物租金评估明细表!R30*[1]房屋建筑物租金评估明细表!N30,0)</f>
        <v>15405</v>
      </c>
      <c r="F21" s="20">
        <f t="shared" si="1"/>
        <v>853.2</v>
      </c>
      <c r="G21" s="20">
        <f t="shared" si="2"/>
        <v>284.4</v>
      </c>
      <c r="H21" s="20"/>
      <c r="I21" s="20">
        <v>10000</v>
      </c>
      <c r="J21" s="27"/>
      <c r="K21" s="27"/>
      <c r="L21" s="39"/>
      <c r="M21" s="40"/>
      <c r="N21" s="37"/>
      <c r="O21" s="38" t="s">
        <v>161</v>
      </c>
      <c r="P21" s="21" t="s">
        <v>131</v>
      </c>
      <c r="Q21" s="53"/>
      <c r="R21" s="3"/>
    </row>
    <row r="22" s="2" customFormat="1" spans="1:18">
      <c r="A22" s="21">
        <v>20</v>
      </c>
      <c r="B22" s="22" t="s">
        <v>29</v>
      </c>
      <c r="C22" s="18">
        <v>79</v>
      </c>
      <c r="D22" s="18">
        <f t="shared" si="0"/>
        <v>3.081</v>
      </c>
      <c r="E22" s="19">
        <f>ROUND([1]房屋建筑物租金评估明细表!R31*[1]房屋建筑物租金评估明细表!N31,0)</f>
        <v>30810</v>
      </c>
      <c r="F22" s="20">
        <f t="shared" si="1"/>
        <v>1706.4</v>
      </c>
      <c r="G22" s="20">
        <f t="shared" si="2"/>
        <v>568.8</v>
      </c>
      <c r="H22" s="20"/>
      <c r="I22" s="20">
        <v>30000</v>
      </c>
      <c r="J22" s="27"/>
      <c r="K22" s="27"/>
      <c r="L22" s="39"/>
      <c r="M22" s="40"/>
      <c r="N22" s="37"/>
      <c r="O22" s="38" t="s">
        <v>162</v>
      </c>
      <c r="P22" s="21" t="s">
        <v>163</v>
      </c>
      <c r="Q22" s="53"/>
      <c r="R22" s="3"/>
    </row>
    <row r="23" s="1" customFormat="1" spans="1:18">
      <c r="A23" s="16">
        <v>21</v>
      </c>
      <c r="B23" s="22" t="s">
        <v>30</v>
      </c>
      <c r="C23" s="18">
        <v>39.5</v>
      </c>
      <c r="D23" s="18">
        <f t="shared" si="0"/>
        <v>1.5405</v>
      </c>
      <c r="E23" s="19">
        <f>ROUND([1]房屋建筑物租金评估明细表!R32*[1]房屋建筑物租金评估明细表!N32,0)</f>
        <v>15405</v>
      </c>
      <c r="F23" s="20">
        <f t="shared" si="1"/>
        <v>853.2</v>
      </c>
      <c r="G23" s="20">
        <f t="shared" si="2"/>
        <v>284.4</v>
      </c>
      <c r="H23" s="20"/>
      <c r="I23" s="20">
        <v>10000</v>
      </c>
      <c r="J23" s="27"/>
      <c r="K23" s="27"/>
      <c r="L23" s="27"/>
      <c r="M23" s="36"/>
      <c r="N23" s="37"/>
      <c r="O23" s="38" t="s">
        <v>164</v>
      </c>
      <c r="P23" s="21" t="s">
        <v>165</v>
      </c>
      <c r="Q23" s="53"/>
      <c r="R23" s="4"/>
    </row>
    <row r="24" s="2" customFormat="1" spans="1:18">
      <c r="A24" s="21">
        <v>22</v>
      </c>
      <c r="B24" s="22" t="s">
        <v>31</v>
      </c>
      <c r="C24" s="18">
        <v>79</v>
      </c>
      <c r="D24" s="18">
        <f t="shared" si="0"/>
        <v>3.081</v>
      </c>
      <c r="E24" s="19">
        <f>ROUND([1]房屋建筑物租金评估明细表!R33*[1]房屋建筑物租金评估明细表!N33,0)</f>
        <v>30810</v>
      </c>
      <c r="F24" s="20">
        <f t="shared" si="1"/>
        <v>1706.4</v>
      </c>
      <c r="G24" s="20">
        <f t="shared" si="2"/>
        <v>568.8</v>
      </c>
      <c r="H24" s="20"/>
      <c r="I24" s="20">
        <v>30000</v>
      </c>
      <c r="J24" s="27"/>
      <c r="K24" s="27"/>
      <c r="L24" s="39"/>
      <c r="M24" s="40"/>
      <c r="N24" s="37"/>
      <c r="O24" s="38" t="s">
        <v>166</v>
      </c>
      <c r="P24" s="21" t="s">
        <v>163</v>
      </c>
      <c r="Q24" s="53"/>
      <c r="R24" s="3"/>
    </row>
    <row r="25" s="2" customFormat="1" spans="1:18">
      <c r="A25" s="16">
        <v>23</v>
      </c>
      <c r="B25" s="22" t="s">
        <v>32</v>
      </c>
      <c r="C25" s="18">
        <v>39.5</v>
      </c>
      <c r="D25" s="18">
        <f t="shared" si="0"/>
        <v>1.5405</v>
      </c>
      <c r="E25" s="19">
        <f>ROUND([1]房屋建筑物租金评估明细表!R34*[1]房屋建筑物租金评估明细表!N34,0)</f>
        <v>15405</v>
      </c>
      <c r="F25" s="20">
        <f t="shared" si="1"/>
        <v>853.2</v>
      </c>
      <c r="G25" s="20">
        <f t="shared" si="2"/>
        <v>284.4</v>
      </c>
      <c r="H25" s="20"/>
      <c r="I25" s="20">
        <v>10000</v>
      </c>
      <c r="J25" s="27"/>
      <c r="K25" s="27"/>
      <c r="L25" s="39"/>
      <c r="M25" s="40"/>
      <c r="N25" s="37"/>
      <c r="O25" s="38" t="s">
        <v>167</v>
      </c>
      <c r="P25" s="21" t="s">
        <v>168</v>
      </c>
      <c r="Q25" s="53"/>
      <c r="R25" s="3"/>
    </row>
    <row r="26" s="2" customFormat="1" spans="1:18">
      <c r="A26" s="21">
        <v>24</v>
      </c>
      <c r="B26" s="22" t="s">
        <v>33</v>
      </c>
      <c r="C26" s="18">
        <v>39.5</v>
      </c>
      <c r="D26" s="18">
        <f t="shared" si="0"/>
        <v>1.5405</v>
      </c>
      <c r="E26" s="19">
        <f>ROUND([1]房屋建筑物租金评估明细表!R35*[1]房屋建筑物租金评估明细表!N35,0)</f>
        <v>15405</v>
      </c>
      <c r="F26" s="20">
        <f t="shared" si="1"/>
        <v>853.2</v>
      </c>
      <c r="G26" s="20">
        <f t="shared" si="2"/>
        <v>284.4</v>
      </c>
      <c r="H26" s="20"/>
      <c r="I26" s="20">
        <v>10000</v>
      </c>
      <c r="J26" s="27"/>
      <c r="K26" s="27"/>
      <c r="L26" s="39"/>
      <c r="M26" s="40"/>
      <c r="N26" s="37"/>
      <c r="O26" s="38" t="s">
        <v>169</v>
      </c>
      <c r="P26" s="21" t="s">
        <v>170</v>
      </c>
      <c r="Q26" s="53"/>
      <c r="R26" s="3"/>
    </row>
    <row r="27" s="2" customFormat="1" spans="1:18">
      <c r="A27" s="16">
        <v>25</v>
      </c>
      <c r="B27" s="22" t="s">
        <v>34</v>
      </c>
      <c r="C27" s="18">
        <v>39.5</v>
      </c>
      <c r="D27" s="18">
        <f t="shared" si="0"/>
        <v>1.5405</v>
      </c>
      <c r="E27" s="19">
        <f>ROUND([1]房屋建筑物租金评估明细表!R36*[1]房屋建筑物租金评估明细表!N36,0)</f>
        <v>15405</v>
      </c>
      <c r="F27" s="20">
        <f t="shared" si="1"/>
        <v>853.2</v>
      </c>
      <c r="G27" s="20">
        <f t="shared" si="2"/>
        <v>284.4</v>
      </c>
      <c r="H27" s="20"/>
      <c r="I27" s="20">
        <v>10000</v>
      </c>
      <c r="J27" s="27"/>
      <c r="K27" s="27"/>
      <c r="L27" s="39"/>
      <c r="M27" s="40"/>
      <c r="N27" s="37"/>
      <c r="O27" s="38" t="s">
        <v>171</v>
      </c>
      <c r="P27" s="21" t="s">
        <v>172</v>
      </c>
      <c r="Q27" s="53"/>
      <c r="R27" s="3"/>
    </row>
    <row r="28" s="2" customFormat="1" spans="1:18">
      <c r="A28" s="21">
        <v>26</v>
      </c>
      <c r="B28" s="22" t="s">
        <v>35</v>
      </c>
      <c r="C28" s="18">
        <v>39.5</v>
      </c>
      <c r="D28" s="18">
        <f t="shared" si="0"/>
        <v>1.5405</v>
      </c>
      <c r="E28" s="19">
        <f>ROUND([1]房屋建筑物租金评估明细表!R37*[1]房屋建筑物租金评估明细表!N37,0)</f>
        <v>15405</v>
      </c>
      <c r="F28" s="20">
        <f t="shared" si="1"/>
        <v>853.2</v>
      </c>
      <c r="G28" s="20">
        <f t="shared" si="2"/>
        <v>284.4</v>
      </c>
      <c r="H28" s="20"/>
      <c r="I28" s="20">
        <v>10000</v>
      </c>
      <c r="J28" s="27"/>
      <c r="K28" s="27"/>
      <c r="L28" s="39"/>
      <c r="M28" s="40"/>
      <c r="N28" s="37"/>
      <c r="O28" s="38" t="s">
        <v>173</v>
      </c>
      <c r="P28" s="21" t="s">
        <v>174</v>
      </c>
      <c r="Q28" s="53"/>
      <c r="R28" s="3"/>
    </row>
    <row r="29" s="2" customFormat="1" spans="1:17">
      <c r="A29" s="16">
        <v>27</v>
      </c>
      <c r="B29" s="22" t="s">
        <v>36</v>
      </c>
      <c r="C29" s="18">
        <v>79</v>
      </c>
      <c r="D29" s="18">
        <f t="shared" si="0"/>
        <v>3.081</v>
      </c>
      <c r="E29" s="19">
        <f>ROUND([1]房屋建筑物租金评估明细表!R38*[1]房屋建筑物租金评估明细表!N38,0)</f>
        <v>30810</v>
      </c>
      <c r="F29" s="20">
        <f t="shared" si="1"/>
        <v>1706.4</v>
      </c>
      <c r="G29" s="20">
        <f t="shared" si="2"/>
        <v>568.8</v>
      </c>
      <c r="H29" s="29"/>
      <c r="I29" s="20">
        <v>30000</v>
      </c>
      <c r="J29" s="29"/>
      <c r="K29" s="29"/>
      <c r="L29" s="29"/>
      <c r="M29" s="45"/>
      <c r="N29" s="29"/>
      <c r="O29" s="38" t="s">
        <v>175</v>
      </c>
      <c r="P29" s="16" t="s">
        <v>176</v>
      </c>
      <c r="Q29" s="57"/>
    </row>
    <row r="30" s="2" customFormat="1" ht="27" spans="1:17">
      <c r="A30" s="21">
        <v>28</v>
      </c>
      <c r="B30" s="22" t="s">
        <v>37</v>
      </c>
      <c r="C30" s="18">
        <v>31.04</v>
      </c>
      <c r="D30" s="18">
        <f t="shared" si="0"/>
        <v>1.8934</v>
      </c>
      <c r="E30" s="19">
        <f>ROUND([1]房屋建筑物租金评估明细表!R40*[1]房屋建筑物租金评估明细表!N40,0)</f>
        <v>18934</v>
      </c>
      <c r="F30" s="20">
        <f t="shared" si="1"/>
        <v>670.46</v>
      </c>
      <c r="G30" s="20">
        <f t="shared" si="2"/>
        <v>223.49</v>
      </c>
      <c r="H30" s="30"/>
      <c r="I30" s="20">
        <v>10000</v>
      </c>
      <c r="J30" s="30"/>
      <c r="K30" s="30"/>
      <c r="L30" s="30"/>
      <c r="M30" s="30"/>
      <c r="N30" s="46"/>
      <c r="O30" s="38" t="s">
        <v>177</v>
      </c>
      <c r="P30" s="47" t="s">
        <v>178</v>
      </c>
      <c r="Q30" s="57"/>
    </row>
    <row r="31" s="1" customFormat="1" spans="1:17">
      <c r="A31" s="23">
        <v>29</v>
      </c>
      <c r="B31" s="24" t="s">
        <v>179</v>
      </c>
      <c r="C31" s="25">
        <v>14.57</v>
      </c>
      <c r="D31" s="25">
        <f t="shared" si="0"/>
        <v>0.8888</v>
      </c>
      <c r="E31" s="26">
        <f>ROUND([1]房屋建筑物租金评估明细表!R41*[1]房屋建筑物租金评估明细表!N41,0)</f>
        <v>8888</v>
      </c>
      <c r="F31" s="27">
        <f t="shared" si="1"/>
        <v>314.71</v>
      </c>
      <c r="G31" s="27">
        <f t="shared" si="2"/>
        <v>104.9</v>
      </c>
      <c r="H31" s="31"/>
      <c r="I31" s="27">
        <v>5000</v>
      </c>
      <c r="J31" s="31"/>
      <c r="K31" s="31"/>
      <c r="L31" s="31"/>
      <c r="M31" s="31"/>
      <c r="N31" s="48"/>
      <c r="O31" s="44" t="s">
        <v>180</v>
      </c>
      <c r="P31" s="23" t="s">
        <v>181</v>
      </c>
      <c r="Q31" s="58"/>
    </row>
    <row r="32" s="1" customFormat="1" spans="1:17">
      <c r="A32" s="28">
        <v>30</v>
      </c>
      <c r="B32" s="24" t="s">
        <v>182</v>
      </c>
      <c r="C32" s="25">
        <v>132.18</v>
      </c>
      <c r="D32" s="25">
        <f t="shared" si="0"/>
        <v>4.0277</v>
      </c>
      <c r="E32" s="26">
        <v>40277</v>
      </c>
      <c r="F32" s="27">
        <f t="shared" si="1"/>
        <v>2855.09</v>
      </c>
      <c r="G32" s="27">
        <f t="shared" si="2"/>
        <v>951.7</v>
      </c>
      <c r="H32" s="31"/>
      <c r="I32" s="27">
        <v>30000</v>
      </c>
      <c r="J32" s="31"/>
      <c r="K32" s="31"/>
      <c r="L32" s="31"/>
      <c r="M32" s="31"/>
      <c r="N32" s="48"/>
      <c r="O32" s="49" t="s">
        <v>183</v>
      </c>
      <c r="P32" s="23" t="s">
        <v>181</v>
      </c>
      <c r="Q32" s="58"/>
    </row>
    <row r="33" s="1" customFormat="1" spans="1:17">
      <c r="A33" s="23">
        <v>31</v>
      </c>
      <c r="B33" s="24" t="s">
        <v>184</v>
      </c>
      <c r="C33" s="25">
        <v>96.47</v>
      </c>
      <c r="D33" s="25">
        <f t="shared" si="0"/>
        <v>3.1707</v>
      </c>
      <c r="E33" s="26">
        <v>31707</v>
      </c>
      <c r="F33" s="27">
        <f t="shared" si="1"/>
        <v>2083.75</v>
      </c>
      <c r="G33" s="27">
        <f t="shared" si="2"/>
        <v>694.58</v>
      </c>
      <c r="H33" s="31"/>
      <c r="I33" s="27">
        <v>30000</v>
      </c>
      <c r="J33" s="31"/>
      <c r="K33" s="31"/>
      <c r="L33" s="31"/>
      <c r="M33" s="31"/>
      <c r="N33" s="48"/>
      <c r="O33" s="49" t="s">
        <v>185</v>
      </c>
      <c r="P33" s="23" t="s">
        <v>186</v>
      </c>
      <c r="Q33" s="58"/>
    </row>
    <row r="34" s="1" customFormat="1" spans="1:17">
      <c r="A34" s="28">
        <v>32</v>
      </c>
      <c r="B34" s="24" t="s">
        <v>42</v>
      </c>
      <c r="C34" s="25">
        <v>22.49</v>
      </c>
      <c r="D34" s="25">
        <f t="shared" si="0"/>
        <v>1.3719</v>
      </c>
      <c r="E34" s="26">
        <f>ROUND([1]房屋建筑物租金评估明细表!R46*[1]房屋建筑物租金评估明细表!N46,0)</f>
        <v>13719</v>
      </c>
      <c r="F34" s="27">
        <f t="shared" si="1"/>
        <v>485.78</v>
      </c>
      <c r="G34" s="27">
        <f t="shared" si="2"/>
        <v>161.93</v>
      </c>
      <c r="H34" s="31"/>
      <c r="I34" s="27">
        <v>10000</v>
      </c>
      <c r="J34" s="31"/>
      <c r="K34" s="31"/>
      <c r="L34" s="31"/>
      <c r="M34" s="31"/>
      <c r="N34" s="48"/>
      <c r="O34" s="49" t="s">
        <v>187</v>
      </c>
      <c r="P34" s="50" t="s">
        <v>188</v>
      </c>
      <c r="Q34" s="58"/>
    </row>
    <row r="35" s="1" customFormat="1" spans="1:17">
      <c r="A35" s="23">
        <v>33</v>
      </c>
      <c r="B35" s="24" t="s">
        <v>43</v>
      </c>
      <c r="C35" s="25">
        <v>29.64</v>
      </c>
      <c r="D35" s="25">
        <f t="shared" si="0"/>
        <v>0.7114</v>
      </c>
      <c r="E35" s="26">
        <f>ROUND([1]房屋建筑物租金评估明细表!R47*[1]房屋建筑物租金评估明细表!N47,0)</f>
        <v>7114</v>
      </c>
      <c r="F35" s="27">
        <f t="shared" si="1"/>
        <v>640.22</v>
      </c>
      <c r="G35" s="27">
        <f t="shared" si="2"/>
        <v>213.41</v>
      </c>
      <c r="H35" s="31"/>
      <c r="I35" s="27">
        <v>5000</v>
      </c>
      <c r="J35" s="31"/>
      <c r="K35" s="31"/>
      <c r="L35" s="31"/>
      <c r="M35" s="31"/>
      <c r="N35" s="48"/>
      <c r="O35" s="49"/>
      <c r="P35" s="51"/>
      <c r="Q35" s="58"/>
    </row>
    <row r="36" s="1" customFormat="1" spans="1:17">
      <c r="A36" s="28">
        <v>34</v>
      </c>
      <c r="B36" s="24" t="s">
        <v>44</v>
      </c>
      <c r="C36" s="25">
        <v>22.49</v>
      </c>
      <c r="D36" s="25">
        <f t="shared" si="0"/>
        <v>1.3719</v>
      </c>
      <c r="E36" s="26">
        <f>ROUND([1]房屋建筑物租金评估明细表!R48*[1]房屋建筑物租金评估明细表!N48,0)</f>
        <v>13719</v>
      </c>
      <c r="F36" s="27">
        <f t="shared" si="1"/>
        <v>485.78</v>
      </c>
      <c r="G36" s="27">
        <f t="shared" si="2"/>
        <v>161.93</v>
      </c>
      <c r="H36" s="31"/>
      <c r="I36" s="27">
        <v>10000</v>
      </c>
      <c r="J36" s="31"/>
      <c r="K36" s="31"/>
      <c r="L36" s="31"/>
      <c r="M36" s="31"/>
      <c r="N36" s="48"/>
      <c r="O36" s="49" t="s">
        <v>189</v>
      </c>
      <c r="P36" s="23" t="s">
        <v>190</v>
      </c>
      <c r="Q36" s="58"/>
    </row>
    <row r="37" s="1" customFormat="1" spans="1:17">
      <c r="A37" s="23">
        <v>35</v>
      </c>
      <c r="B37" s="24" t="s">
        <v>45</v>
      </c>
      <c r="C37" s="25">
        <v>22.49</v>
      </c>
      <c r="D37" s="25">
        <f t="shared" si="0"/>
        <v>1.3719</v>
      </c>
      <c r="E37" s="26">
        <f>ROUND([1]房屋建筑物租金评估明细表!R49*[1]房屋建筑物租金评估明细表!N49,0)</f>
        <v>13719</v>
      </c>
      <c r="F37" s="27">
        <f t="shared" si="1"/>
        <v>485.78</v>
      </c>
      <c r="G37" s="27">
        <f t="shared" si="2"/>
        <v>161.93</v>
      </c>
      <c r="H37" s="31"/>
      <c r="I37" s="27">
        <v>10000</v>
      </c>
      <c r="J37" s="31"/>
      <c r="K37" s="31"/>
      <c r="L37" s="31"/>
      <c r="M37" s="31"/>
      <c r="N37" s="48"/>
      <c r="O37" s="49"/>
      <c r="P37" s="23" t="s">
        <v>191</v>
      </c>
      <c r="Q37" s="58"/>
    </row>
    <row r="38" s="2" customFormat="1" spans="1:17">
      <c r="A38" s="21">
        <v>36</v>
      </c>
      <c r="B38" s="22" t="s">
        <v>46</v>
      </c>
      <c r="C38" s="18">
        <v>22.49</v>
      </c>
      <c r="D38" s="18">
        <f t="shared" si="0"/>
        <v>1.3719</v>
      </c>
      <c r="E38" s="19">
        <f>ROUND([1]房屋建筑物租金评估明细表!R52*[1]房屋建筑物租金评估明细表!N52,0)</f>
        <v>13719</v>
      </c>
      <c r="F38" s="20">
        <f t="shared" si="1"/>
        <v>485.78</v>
      </c>
      <c r="G38" s="20">
        <f t="shared" si="2"/>
        <v>161.93</v>
      </c>
      <c r="H38" s="30"/>
      <c r="I38" s="20">
        <v>10000</v>
      </c>
      <c r="J38" s="30"/>
      <c r="K38" s="30"/>
      <c r="L38" s="30"/>
      <c r="M38" s="30"/>
      <c r="N38" s="46"/>
      <c r="O38" s="38" t="s">
        <v>192</v>
      </c>
      <c r="P38" s="16" t="s">
        <v>193</v>
      </c>
      <c r="Q38" s="57"/>
    </row>
    <row r="39" s="2" customFormat="1" spans="1:17">
      <c r="A39" s="16">
        <v>37</v>
      </c>
      <c r="B39" s="22" t="s">
        <v>47</v>
      </c>
      <c r="C39" s="18">
        <v>22.49</v>
      </c>
      <c r="D39" s="18">
        <f t="shared" si="0"/>
        <v>1.3719</v>
      </c>
      <c r="E39" s="19">
        <f>ROUND([1]房屋建筑物租金评估明细表!R53*[1]房屋建筑物租金评估明细表!N53,0)</f>
        <v>13719</v>
      </c>
      <c r="F39" s="20">
        <f t="shared" si="1"/>
        <v>485.78</v>
      </c>
      <c r="G39" s="20">
        <f t="shared" si="2"/>
        <v>161.93</v>
      </c>
      <c r="H39" s="30"/>
      <c r="I39" s="20">
        <v>10000</v>
      </c>
      <c r="J39" s="30"/>
      <c r="K39" s="30"/>
      <c r="L39" s="30"/>
      <c r="M39" s="30"/>
      <c r="N39" s="46"/>
      <c r="O39" s="38" t="s">
        <v>194</v>
      </c>
      <c r="P39" s="16" t="s">
        <v>195</v>
      </c>
      <c r="Q39" s="57"/>
    </row>
    <row r="40" s="2" customFormat="1" spans="1:17">
      <c r="A40" s="21">
        <v>38</v>
      </c>
      <c r="B40" s="22" t="s">
        <v>48</v>
      </c>
      <c r="C40" s="18">
        <v>69.52</v>
      </c>
      <c r="D40" s="18">
        <f t="shared" si="0"/>
        <v>4.2407</v>
      </c>
      <c r="E40" s="19">
        <f>ROUND([1]房屋建筑物租金评估明细表!R55*[1]房屋建筑物租金评估明细表!N55,0)</f>
        <v>42407</v>
      </c>
      <c r="F40" s="20">
        <f t="shared" si="1"/>
        <v>1501.63</v>
      </c>
      <c r="G40" s="20">
        <f t="shared" si="2"/>
        <v>500.54</v>
      </c>
      <c r="H40" s="30"/>
      <c r="I40" s="20">
        <v>30000</v>
      </c>
      <c r="J40" s="30"/>
      <c r="K40" s="30"/>
      <c r="L40" s="30"/>
      <c r="M40" s="30"/>
      <c r="N40" s="46"/>
      <c r="O40" s="38" t="s">
        <v>196</v>
      </c>
      <c r="P40" s="16" t="s">
        <v>197</v>
      </c>
      <c r="Q40" s="57"/>
    </row>
    <row r="41" s="2" customFormat="1" spans="1:17">
      <c r="A41" s="16">
        <v>39</v>
      </c>
      <c r="B41" s="22" t="s">
        <v>49</v>
      </c>
      <c r="C41" s="18">
        <v>68.41</v>
      </c>
      <c r="D41" s="18">
        <f t="shared" si="0"/>
        <v>4.173</v>
      </c>
      <c r="E41" s="19">
        <f>ROUND([1]房屋建筑物租金评估明细表!R56*[1]房屋建筑物租金评估明细表!N56,0)</f>
        <v>41730</v>
      </c>
      <c r="F41" s="20">
        <f t="shared" si="1"/>
        <v>1477.66</v>
      </c>
      <c r="G41" s="20">
        <f t="shared" si="2"/>
        <v>492.55</v>
      </c>
      <c r="H41" s="30"/>
      <c r="I41" s="20">
        <v>30000</v>
      </c>
      <c r="J41" s="30"/>
      <c r="K41" s="30"/>
      <c r="L41" s="30"/>
      <c r="M41" s="30"/>
      <c r="N41" s="46"/>
      <c r="O41" s="38" t="s">
        <v>198</v>
      </c>
      <c r="P41" s="16" t="s">
        <v>199</v>
      </c>
      <c r="Q41" s="57"/>
    </row>
    <row r="42" s="2" customFormat="1" spans="1:17">
      <c r="A42" s="21">
        <v>40</v>
      </c>
      <c r="B42" s="22" t="s">
        <v>50</v>
      </c>
      <c r="C42" s="18">
        <v>22.8</v>
      </c>
      <c r="D42" s="18">
        <f t="shared" si="0"/>
        <v>1.3908</v>
      </c>
      <c r="E42" s="19">
        <f>ROUND([1]房屋建筑物租金评估明细表!R58*[1]房屋建筑物租金评估明细表!N58,0)</f>
        <v>13908</v>
      </c>
      <c r="F42" s="20">
        <f t="shared" si="1"/>
        <v>492.48</v>
      </c>
      <c r="G42" s="20">
        <f t="shared" si="2"/>
        <v>164.16</v>
      </c>
      <c r="H42" s="30"/>
      <c r="I42" s="20">
        <v>10000</v>
      </c>
      <c r="J42" s="30"/>
      <c r="K42" s="30"/>
      <c r="L42" s="30"/>
      <c r="M42" s="30"/>
      <c r="N42" s="46"/>
      <c r="O42" s="38" t="s">
        <v>200</v>
      </c>
      <c r="P42" s="16" t="s">
        <v>201</v>
      </c>
      <c r="Q42" s="57"/>
    </row>
    <row r="43" s="2" customFormat="1" spans="1:17">
      <c r="A43" s="16">
        <v>41</v>
      </c>
      <c r="B43" s="22" t="s">
        <v>51</v>
      </c>
      <c r="C43" s="18">
        <v>45.61</v>
      </c>
      <c r="D43" s="18">
        <f t="shared" si="0"/>
        <v>2.7822</v>
      </c>
      <c r="E43" s="19">
        <f>ROUND([1]房屋建筑物租金评估明细表!R60*[1]房屋建筑物租金评估明细表!N60,0)</f>
        <v>27822</v>
      </c>
      <c r="F43" s="20">
        <f t="shared" si="1"/>
        <v>985.18</v>
      </c>
      <c r="G43" s="20">
        <f t="shared" si="2"/>
        <v>328.39</v>
      </c>
      <c r="H43" s="30"/>
      <c r="I43" s="20">
        <v>10000</v>
      </c>
      <c r="J43" s="30"/>
      <c r="K43" s="30"/>
      <c r="L43" s="30"/>
      <c r="M43" s="30"/>
      <c r="N43" s="46"/>
      <c r="O43" s="38" t="s">
        <v>202</v>
      </c>
      <c r="P43" s="16" t="s">
        <v>203</v>
      </c>
      <c r="Q43" s="57"/>
    </row>
    <row r="44" s="2" customFormat="1" spans="1:17">
      <c r="A44" s="21">
        <v>42</v>
      </c>
      <c r="B44" s="22" t="s">
        <v>52</v>
      </c>
      <c r="C44" s="18">
        <v>45.61</v>
      </c>
      <c r="D44" s="18">
        <f t="shared" si="0"/>
        <v>2.7822</v>
      </c>
      <c r="E44" s="19">
        <v>27822</v>
      </c>
      <c r="F44" s="20">
        <f t="shared" si="1"/>
        <v>985.18</v>
      </c>
      <c r="G44" s="20">
        <f t="shared" si="2"/>
        <v>328.39</v>
      </c>
      <c r="H44" s="30"/>
      <c r="I44" s="20">
        <v>10000</v>
      </c>
      <c r="J44" s="30"/>
      <c r="K44" s="30"/>
      <c r="L44" s="30"/>
      <c r="M44" s="30"/>
      <c r="N44" s="46"/>
      <c r="O44" s="52" t="s">
        <v>204</v>
      </c>
      <c r="P44" s="16" t="s">
        <v>205</v>
      </c>
      <c r="Q44" s="57"/>
    </row>
    <row r="45" s="2" customFormat="1" spans="1:17">
      <c r="A45" s="16">
        <v>43</v>
      </c>
      <c r="B45" s="22" t="s">
        <v>53</v>
      </c>
      <c r="C45" s="18">
        <v>73.32</v>
      </c>
      <c r="D45" s="18">
        <f t="shared" si="0"/>
        <v>1.7597</v>
      </c>
      <c r="E45" s="19">
        <f>ROUND([1]房屋建筑物租金评估明细表!R63*[1]房屋建筑物租金评估明细表!N63,0)</f>
        <v>17597</v>
      </c>
      <c r="F45" s="20">
        <f t="shared" si="1"/>
        <v>1583.71</v>
      </c>
      <c r="G45" s="20">
        <f t="shared" si="2"/>
        <v>527.9</v>
      </c>
      <c r="H45" s="30"/>
      <c r="I45" s="20">
        <v>10000</v>
      </c>
      <c r="J45" s="30"/>
      <c r="K45" s="30"/>
      <c r="L45" s="30"/>
      <c r="M45" s="30"/>
      <c r="N45" s="46"/>
      <c r="O45" s="38" t="s">
        <v>130</v>
      </c>
      <c r="P45" s="16" t="s">
        <v>131</v>
      </c>
      <c r="Q45" s="57"/>
    </row>
    <row r="46" s="2" customFormat="1" spans="1:17">
      <c r="A46" s="21">
        <v>44</v>
      </c>
      <c r="B46" s="22" t="s">
        <v>54</v>
      </c>
      <c r="C46" s="18">
        <v>109.96</v>
      </c>
      <c r="D46" s="18">
        <f t="shared" si="0"/>
        <v>2.639</v>
      </c>
      <c r="E46" s="19">
        <f>ROUND([1]房屋建筑物租金评估明细表!R64*[1]房屋建筑物租金评估明细表!N64,0)</f>
        <v>26390</v>
      </c>
      <c r="F46" s="20">
        <f t="shared" si="1"/>
        <v>2375.14</v>
      </c>
      <c r="G46" s="20">
        <f t="shared" si="2"/>
        <v>791.71</v>
      </c>
      <c r="H46" s="30"/>
      <c r="I46" s="20">
        <v>10000</v>
      </c>
      <c r="J46" s="30"/>
      <c r="K46" s="30"/>
      <c r="L46" s="30"/>
      <c r="M46" s="30"/>
      <c r="N46" s="46"/>
      <c r="O46" s="38" t="s">
        <v>206</v>
      </c>
      <c r="P46" s="16" t="s">
        <v>207</v>
      </c>
      <c r="Q46" s="57"/>
    </row>
    <row r="47" s="2" customFormat="1" spans="1:17">
      <c r="A47" s="16">
        <v>45</v>
      </c>
      <c r="B47" s="22" t="s">
        <v>55</v>
      </c>
      <c r="C47" s="18">
        <v>99.65</v>
      </c>
      <c r="D47" s="18">
        <f t="shared" si="0"/>
        <v>2.3916</v>
      </c>
      <c r="E47" s="19">
        <f>ROUND([1]房屋建筑物租金评估明细表!R65*[1]房屋建筑物租金评估明细表!N65,0)</f>
        <v>23916</v>
      </c>
      <c r="F47" s="20">
        <f t="shared" si="1"/>
        <v>2152.44</v>
      </c>
      <c r="G47" s="20">
        <f t="shared" si="2"/>
        <v>717.48</v>
      </c>
      <c r="H47" s="30"/>
      <c r="I47" s="20">
        <v>10000</v>
      </c>
      <c r="J47" s="30"/>
      <c r="K47" s="30"/>
      <c r="L47" s="30"/>
      <c r="M47" s="30"/>
      <c r="N47" s="46"/>
      <c r="O47" s="38" t="s">
        <v>130</v>
      </c>
      <c r="P47" s="16" t="s">
        <v>131</v>
      </c>
      <c r="Q47" s="57"/>
    </row>
    <row r="48" s="2" customFormat="1" spans="1:17">
      <c r="A48" s="21">
        <v>46</v>
      </c>
      <c r="B48" s="22" t="s">
        <v>56</v>
      </c>
      <c r="C48" s="18">
        <v>99.65</v>
      </c>
      <c r="D48" s="18">
        <f t="shared" si="0"/>
        <v>2.3916</v>
      </c>
      <c r="E48" s="19">
        <f>ROUND([1]房屋建筑物租金评估明细表!R66*[1]房屋建筑物租金评估明细表!N66,0)</f>
        <v>23916</v>
      </c>
      <c r="F48" s="20">
        <f t="shared" si="1"/>
        <v>2152.44</v>
      </c>
      <c r="G48" s="20">
        <f t="shared" si="2"/>
        <v>717.48</v>
      </c>
      <c r="H48" s="30"/>
      <c r="I48" s="20">
        <v>10000</v>
      </c>
      <c r="J48" s="30"/>
      <c r="K48" s="30"/>
      <c r="L48" s="30"/>
      <c r="M48" s="30"/>
      <c r="N48" s="46"/>
      <c r="O48" s="38" t="s">
        <v>130</v>
      </c>
      <c r="P48" s="16" t="s">
        <v>131</v>
      </c>
      <c r="Q48" s="57"/>
    </row>
    <row r="49" s="2" customFormat="1" spans="1:17">
      <c r="A49" s="16">
        <v>47</v>
      </c>
      <c r="B49" s="22" t="s">
        <v>57</v>
      </c>
      <c r="C49" s="18">
        <v>37.81</v>
      </c>
      <c r="D49" s="18">
        <f t="shared" si="0"/>
        <v>0.9074</v>
      </c>
      <c r="E49" s="19">
        <f>ROUND([1]房屋建筑物租金评估明细表!R67*[1]房屋建筑物租金评估明细表!N67,0)</f>
        <v>9074</v>
      </c>
      <c r="F49" s="20">
        <f t="shared" si="1"/>
        <v>816.7</v>
      </c>
      <c r="G49" s="20">
        <f t="shared" si="2"/>
        <v>272.23</v>
      </c>
      <c r="H49" s="30"/>
      <c r="I49" s="20">
        <v>10000</v>
      </c>
      <c r="J49" s="30"/>
      <c r="K49" s="30"/>
      <c r="L49" s="30"/>
      <c r="M49" s="30"/>
      <c r="N49" s="46"/>
      <c r="O49" s="38" t="s">
        <v>130</v>
      </c>
      <c r="P49" s="16" t="s">
        <v>131</v>
      </c>
      <c r="Q49" s="57"/>
    </row>
    <row r="50" s="2" customFormat="1" spans="1:17">
      <c r="A50" s="21">
        <v>48</v>
      </c>
      <c r="B50" s="22" t="s">
        <v>58</v>
      </c>
      <c r="C50" s="18">
        <v>29.64</v>
      </c>
      <c r="D50" s="18">
        <f t="shared" si="0"/>
        <v>0.7114</v>
      </c>
      <c r="E50" s="19">
        <f>ROUND([1]房屋建筑物租金评估明细表!R68*[1]房屋建筑物租金评估明细表!N68,0)</f>
        <v>7114</v>
      </c>
      <c r="F50" s="20">
        <f t="shared" si="1"/>
        <v>640.22</v>
      </c>
      <c r="G50" s="20">
        <f t="shared" si="2"/>
        <v>213.41</v>
      </c>
      <c r="H50" s="30"/>
      <c r="I50" s="20">
        <v>5000</v>
      </c>
      <c r="J50" s="30"/>
      <c r="K50" s="30"/>
      <c r="L50" s="30"/>
      <c r="M50" s="30"/>
      <c r="N50" s="46"/>
      <c r="O50" s="38" t="s">
        <v>130</v>
      </c>
      <c r="P50" s="16" t="s">
        <v>131</v>
      </c>
      <c r="Q50" s="57"/>
    </row>
    <row r="51" s="2" customFormat="1" spans="1:17">
      <c r="A51" s="16">
        <v>49</v>
      </c>
      <c r="B51" s="22" t="s">
        <v>59</v>
      </c>
      <c r="C51" s="18">
        <v>119.78</v>
      </c>
      <c r="D51" s="18">
        <f t="shared" si="0"/>
        <v>2.8747</v>
      </c>
      <c r="E51" s="19">
        <f>ROUND([1]房屋建筑物租金评估明细表!R69*[1]房屋建筑物租金评估明细表!N69,0)</f>
        <v>28747</v>
      </c>
      <c r="F51" s="20">
        <f t="shared" si="1"/>
        <v>2587.25</v>
      </c>
      <c r="G51" s="20">
        <f t="shared" si="2"/>
        <v>862.42</v>
      </c>
      <c r="H51" s="30"/>
      <c r="I51" s="20">
        <v>30000</v>
      </c>
      <c r="J51" s="30"/>
      <c r="K51" s="30"/>
      <c r="L51" s="30"/>
      <c r="M51" s="30"/>
      <c r="N51" s="46"/>
      <c r="O51" s="38" t="s">
        <v>130</v>
      </c>
      <c r="P51" s="16" t="s">
        <v>131</v>
      </c>
      <c r="Q51" s="57"/>
    </row>
    <row r="52" s="2" customFormat="1" spans="1:17">
      <c r="A52" s="21">
        <v>50</v>
      </c>
      <c r="B52" s="22" t="s">
        <v>60</v>
      </c>
      <c r="C52" s="18">
        <v>60</v>
      </c>
      <c r="D52" s="18">
        <f t="shared" si="0"/>
        <v>1.44</v>
      </c>
      <c r="E52" s="19">
        <f>ROUND([1]房屋建筑物租金评估明细表!R70*[1]房屋建筑物租金评估明细表!N70,0)</f>
        <v>14400</v>
      </c>
      <c r="F52" s="20">
        <f t="shared" si="1"/>
        <v>1296</v>
      </c>
      <c r="G52" s="20">
        <f t="shared" si="2"/>
        <v>432</v>
      </c>
      <c r="H52" s="30"/>
      <c r="I52" s="20">
        <v>10000</v>
      </c>
      <c r="J52" s="30"/>
      <c r="K52" s="30"/>
      <c r="L52" s="30"/>
      <c r="M52" s="30"/>
      <c r="N52" s="46"/>
      <c r="O52" s="38" t="s">
        <v>130</v>
      </c>
      <c r="P52" s="16" t="s">
        <v>131</v>
      </c>
      <c r="Q52" s="57"/>
    </row>
    <row r="53" s="1" customFormat="1" spans="1:17">
      <c r="A53" s="23">
        <v>51</v>
      </c>
      <c r="B53" s="24" t="s">
        <v>61</v>
      </c>
      <c r="C53" s="25">
        <v>60</v>
      </c>
      <c r="D53" s="25">
        <f t="shared" si="0"/>
        <v>1.44</v>
      </c>
      <c r="E53" s="26">
        <f>ROUND([1]房屋建筑物租金评估明细表!R71*[1]房屋建筑物租金评估明细表!N71,0)</f>
        <v>14400</v>
      </c>
      <c r="F53" s="27">
        <f t="shared" si="1"/>
        <v>1296</v>
      </c>
      <c r="G53" s="27">
        <f t="shared" si="2"/>
        <v>432</v>
      </c>
      <c r="H53" s="31"/>
      <c r="I53" s="27">
        <v>10000</v>
      </c>
      <c r="J53" s="31"/>
      <c r="K53" s="31"/>
      <c r="L53" s="31"/>
      <c r="M53" s="31"/>
      <c r="N53" s="48"/>
      <c r="O53" s="44" t="s">
        <v>208</v>
      </c>
      <c r="P53" s="16" t="s">
        <v>131</v>
      </c>
      <c r="Q53" s="58"/>
    </row>
    <row r="54" s="2" customFormat="1" spans="1:17">
      <c r="A54" s="21">
        <v>52</v>
      </c>
      <c r="B54" s="22" t="s">
        <v>62</v>
      </c>
      <c r="C54" s="18">
        <v>98.23</v>
      </c>
      <c r="D54" s="18">
        <f t="shared" si="0"/>
        <v>1.3752</v>
      </c>
      <c r="E54" s="19">
        <f>ROUND([1]房屋建筑物租金评估明细表!R73*[1]房屋建筑物租金评估明细表!N73,0)</f>
        <v>13752</v>
      </c>
      <c r="F54" s="20">
        <f t="shared" si="1"/>
        <v>2121.77</v>
      </c>
      <c r="G54" s="20">
        <f t="shared" si="2"/>
        <v>707.26</v>
      </c>
      <c r="H54" s="30"/>
      <c r="I54" s="20">
        <v>10000</v>
      </c>
      <c r="J54" s="30"/>
      <c r="K54" s="30"/>
      <c r="L54" s="30"/>
      <c r="M54" s="30"/>
      <c r="N54" s="46"/>
      <c r="O54" s="38" t="s">
        <v>130</v>
      </c>
      <c r="P54" s="16" t="s">
        <v>131</v>
      </c>
      <c r="Q54" s="57"/>
    </row>
    <row r="55" s="2" customFormat="1" spans="1:17">
      <c r="A55" s="16">
        <v>53</v>
      </c>
      <c r="B55" s="22" t="s">
        <v>63</v>
      </c>
      <c r="C55" s="18">
        <v>173.89</v>
      </c>
      <c r="D55" s="18">
        <f t="shared" si="0"/>
        <v>7.1626</v>
      </c>
      <c r="E55" s="19">
        <v>71626</v>
      </c>
      <c r="F55" s="20">
        <f t="shared" si="1"/>
        <v>3756.02</v>
      </c>
      <c r="G55" s="20">
        <f t="shared" si="2"/>
        <v>1252.01</v>
      </c>
      <c r="H55" s="30"/>
      <c r="I55" s="20">
        <v>50000</v>
      </c>
      <c r="J55" s="30"/>
      <c r="K55" s="30"/>
      <c r="L55" s="30"/>
      <c r="M55" s="30"/>
      <c r="N55" s="46"/>
      <c r="O55" s="52" t="s">
        <v>209</v>
      </c>
      <c r="P55" s="16" t="s">
        <v>210</v>
      </c>
      <c r="Q55" s="57"/>
    </row>
    <row r="56" s="2" customFormat="1" spans="1:17">
      <c r="A56" s="21">
        <v>54</v>
      </c>
      <c r="B56" s="22" t="s">
        <v>64</v>
      </c>
      <c r="C56" s="18">
        <v>28.91</v>
      </c>
      <c r="D56" s="18">
        <f t="shared" si="0"/>
        <v>1.7635</v>
      </c>
      <c r="E56" s="19">
        <f>ROUND([1]房屋建筑物租金评估明细表!R79*[1]房屋建筑物租金评估明细表!N79,0)</f>
        <v>17635</v>
      </c>
      <c r="F56" s="20">
        <f t="shared" si="1"/>
        <v>624.46</v>
      </c>
      <c r="G56" s="20">
        <f t="shared" si="2"/>
        <v>208.15</v>
      </c>
      <c r="H56" s="30"/>
      <c r="I56" s="20">
        <v>10000</v>
      </c>
      <c r="J56" s="30"/>
      <c r="K56" s="30"/>
      <c r="L56" s="30"/>
      <c r="M56" s="30"/>
      <c r="N56" s="46"/>
      <c r="O56" s="38" t="s">
        <v>211</v>
      </c>
      <c r="P56" s="16" t="s">
        <v>212</v>
      </c>
      <c r="Q56" s="57"/>
    </row>
    <row r="57" s="2" customFormat="1" spans="1:17">
      <c r="A57" s="16">
        <v>55</v>
      </c>
      <c r="B57" s="22" t="s">
        <v>65</v>
      </c>
      <c r="C57" s="18">
        <v>28.91</v>
      </c>
      <c r="D57" s="18">
        <f t="shared" si="0"/>
        <v>1.7635</v>
      </c>
      <c r="E57" s="19">
        <f>ROUND([1]房屋建筑物租金评估明细表!R80*[1]房屋建筑物租金评估明细表!N80,0)</f>
        <v>17635</v>
      </c>
      <c r="F57" s="20">
        <f t="shared" si="1"/>
        <v>624.46</v>
      </c>
      <c r="G57" s="20">
        <f t="shared" si="2"/>
        <v>208.15</v>
      </c>
      <c r="H57" s="30"/>
      <c r="I57" s="20">
        <v>10000</v>
      </c>
      <c r="J57" s="30"/>
      <c r="K57" s="30"/>
      <c r="L57" s="30"/>
      <c r="M57" s="30"/>
      <c r="N57" s="46"/>
      <c r="O57" s="38" t="s">
        <v>213</v>
      </c>
      <c r="P57" s="16" t="s">
        <v>214</v>
      </c>
      <c r="Q57" s="57"/>
    </row>
    <row r="58" s="2" customFormat="1" spans="1:17">
      <c r="A58" s="21">
        <v>56</v>
      </c>
      <c r="B58" s="22" t="s">
        <v>66</v>
      </c>
      <c r="C58" s="18">
        <v>28.53</v>
      </c>
      <c r="D58" s="18">
        <f t="shared" si="0"/>
        <v>1.7403</v>
      </c>
      <c r="E58" s="19">
        <f>ROUND([1]房屋建筑物租金评估明细表!R81*[1]房屋建筑物租金评估明细表!N81,0)</f>
        <v>17403</v>
      </c>
      <c r="F58" s="20">
        <f t="shared" si="1"/>
        <v>616.25</v>
      </c>
      <c r="G58" s="20">
        <f t="shared" si="2"/>
        <v>205.42</v>
      </c>
      <c r="H58" s="30"/>
      <c r="I58" s="20">
        <v>10000</v>
      </c>
      <c r="J58" s="30"/>
      <c r="K58" s="30"/>
      <c r="L58" s="30"/>
      <c r="M58" s="30"/>
      <c r="N58" s="46"/>
      <c r="O58" s="38" t="s">
        <v>215</v>
      </c>
      <c r="P58" s="16" t="s">
        <v>216</v>
      </c>
      <c r="Q58" s="57"/>
    </row>
    <row r="59" s="2" customFormat="1" spans="1:17">
      <c r="A59" s="16">
        <v>57</v>
      </c>
      <c r="B59" s="22" t="s">
        <v>67</v>
      </c>
      <c r="C59" s="18">
        <v>19.38</v>
      </c>
      <c r="D59" s="18">
        <f t="shared" si="0"/>
        <v>1.1822</v>
      </c>
      <c r="E59" s="19">
        <f>ROUND([1]房屋建筑物租金评估明细表!R82*[1]房屋建筑物租金评估明细表!N82,0)</f>
        <v>11822</v>
      </c>
      <c r="F59" s="20">
        <f t="shared" si="1"/>
        <v>418.61</v>
      </c>
      <c r="G59" s="20">
        <f t="shared" si="2"/>
        <v>139.54</v>
      </c>
      <c r="H59" s="30"/>
      <c r="I59" s="20">
        <v>10000</v>
      </c>
      <c r="J59" s="30"/>
      <c r="K59" s="30"/>
      <c r="L59" s="30"/>
      <c r="M59" s="30"/>
      <c r="N59" s="46"/>
      <c r="O59" s="38" t="s">
        <v>217</v>
      </c>
      <c r="P59" s="16" t="s">
        <v>218</v>
      </c>
      <c r="Q59" s="57"/>
    </row>
    <row r="60" s="2" customFormat="1" spans="1:17">
      <c r="A60" s="21">
        <v>58</v>
      </c>
      <c r="B60" s="22" t="s">
        <v>68</v>
      </c>
      <c r="C60" s="18">
        <v>19.38</v>
      </c>
      <c r="D60" s="18">
        <f t="shared" si="0"/>
        <v>1.1822</v>
      </c>
      <c r="E60" s="19">
        <f>ROUND([1]房屋建筑物租金评估明细表!R83*[1]房屋建筑物租金评估明细表!N83,0)</f>
        <v>11822</v>
      </c>
      <c r="F60" s="20">
        <f t="shared" si="1"/>
        <v>418.61</v>
      </c>
      <c r="G60" s="20">
        <f t="shared" si="2"/>
        <v>139.54</v>
      </c>
      <c r="H60" s="30"/>
      <c r="I60" s="20">
        <v>10000</v>
      </c>
      <c r="J60" s="30"/>
      <c r="K60" s="30"/>
      <c r="L60" s="30"/>
      <c r="M60" s="30"/>
      <c r="N60" s="46"/>
      <c r="O60" s="38" t="s">
        <v>219</v>
      </c>
      <c r="P60" s="16" t="s">
        <v>220</v>
      </c>
      <c r="Q60" s="57"/>
    </row>
    <row r="61" s="2" customFormat="1" spans="1:17">
      <c r="A61" s="16">
        <v>59</v>
      </c>
      <c r="B61" s="22" t="s">
        <v>69</v>
      </c>
      <c r="C61" s="18">
        <v>192.07</v>
      </c>
      <c r="D61" s="18">
        <f t="shared" si="0"/>
        <v>6.133</v>
      </c>
      <c r="E61" s="19">
        <v>61330</v>
      </c>
      <c r="F61" s="20">
        <f t="shared" si="1"/>
        <v>4148.71</v>
      </c>
      <c r="G61" s="20">
        <f t="shared" si="2"/>
        <v>1382.9</v>
      </c>
      <c r="H61" s="30"/>
      <c r="I61" s="20">
        <v>50000</v>
      </c>
      <c r="J61" s="30"/>
      <c r="K61" s="30"/>
      <c r="L61" s="30"/>
      <c r="M61" s="30"/>
      <c r="N61" s="46"/>
      <c r="O61" s="52" t="s">
        <v>221</v>
      </c>
      <c r="P61" s="16" t="s">
        <v>222</v>
      </c>
      <c r="Q61" s="57"/>
    </row>
    <row r="62" s="2" customFormat="1" spans="1:17">
      <c r="A62" s="21">
        <v>60</v>
      </c>
      <c r="B62" s="22" t="s">
        <v>70</v>
      </c>
      <c r="C62" s="18">
        <v>20.99</v>
      </c>
      <c r="D62" s="18">
        <f t="shared" si="0"/>
        <v>1.2804</v>
      </c>
      <c r="E62" s="19">
        <f>ROUND([1]房屋建筑物租金评估明细表!R86*[1]房屋建筑物租金评估明细表!N86,0)</f>
        <v>12804</v>
      </c>
      <c r="F62" s="20">
        <f t="shared" si="1"/>
        <v>453.38</v>
      </c>
      <c r="G62" s="20">
        <f t="shared" si="2"/>
        <v>151.13</v>
      </c>
      <c r="H62" s="30"/>
      <c r="I62" s="20">
        <v>10000</v>
      </c>
      <c r="J62" s="30"/>
      <c r="K62" s="30"/>
      <c r="L62" s="30"/>
      <c r="M62" s="30"/>
      <c r="N62" s="46"/>
      <c r="O62" s="38" t="s">
        <v>223</v>
      </c>
      <c r="P62" s="16" t="s">
        <v>224</v>
      </c>
      <c r="Q62" s="57"/>
    </row>
    <row r="63" s="2" customFormat="1" spans="1:17">
      <c r="A63" s="16">
        <v>61</v>
      </c>
      <c r="B63" s="22" t="s">
        <v>71</v>
      </c>
      <c r="C63" s="18">
        <v>20.99</v>
      </c>
      <c r="D63" s="18">
        <f t="shared" si="0"/>
        <v>1.2804</v>
      </c>
      <c r="E63" s="19">
        <f>ROUND([1]房屋建筑物租金评估明细表!R87*[1]房屋建筑物租金评估明细表!N87,0)</f>
        <v>12804</v>
      </c>
      <c r="F63" s="20">
        <f t="shared" si="1"/>
        <v>453.38</v>
      </c>
      <c r="G63" s="20">
        <f t="shared" si="2"/>
        <v>151.13</v>
      </c>
      <c r="H63" s="30"/>
      <c r="I63" s="20">
        <v>10000</v>
      </c>
      <c r="J63" s="30"/>
      <c r="K63" s="30"/>
      <c r="L63" s="30"/>
      <c r="M63" s="30"/>
      <c r="N63" s="46"/>
      <c r="O63" s="38" t="s">
        <v>225</v>
      </c>
      <c r="P63" s="16" t="s">
        <v>226</v>
      </c>
      <c r="Q63" s="57"/>
    </row>
    <row r="64" s="2" customFormat="1" spans="1:17">
      <c r="A64" s="21">
        <v>62</v>
      </c>
      <c r="B64" s="22" t="s">
        <v>72</v>
      </c>
      <c r="C64" s="18">
        <v>20.19</v>
      </c>
      <c r="D64" s="18">
        <f t="shared" si="0"/>
        <v>1.2316</v>
      </c>
      <c r="E64" s="19">
        <f>ROUND([1]房屋建筑物租金评估明细表!R88*[1]房屋建筑物租金评估明细表!N88,0)</f>
        <v>12316</v>
      </c>
      <c r="F64" s="20">
        <f t="shared" si="1"/>
        <v>436.1</v>
      </c>
      <c r="G64" s="20">
        <f t="shared" si="2"/>
        <v>145.37</v>
      </c>
      <c r="H64" s="30"/>
      <c r="I64" s="20">
        <v>10000</v>
      </c>
      <c r="J64" s="30"/>
      <c r="K64" s="30"/>
      <c r="L64" s="30"/>
      <c r="M64" s="30"/>
      <c r="N64" s="46"/>
      <c r="O64" s="38" t="s">
        <v>227</v>
      </c>
      <c r="P64" s="16" t="s">
        <v>228</v>
      </c>
      <c r="Q64" s="57"/>
    </row>
    <row r="65" s="2" customFormat="1" spans="1:17">
      <c r="A65" s="16">
        <v>63</v>
      </c>
      <c r="B65" s="22" t="s">
        <v>73</v>
      </c>
      <c r="C65" s="18">
        <v>20.19</v>
      </c>
      <c r="D65" s="18">
        <f t="shared" si="0"/>
        <v>1.2316</v>
      </c>
      <c r="E65" s="19">
        <f>ROUND([1]房屋建筑物租金评估明细表!R89*[1]房屋建筑物租金评估明细表!N89,0)</f>
        <v>12316</v>
      </c>
      <c r="F65" s="20">
        <f t="shared" si="1"/>
        <v>436.1</v>
      </c>
      <c r="G65" s="20">
        <f t="shared" si="2"/>
        <v>145.37</v>
      </c>
      <c r="H65" s="30"/>
      <c r="I65" s="20">
        <v>10000</v>
      </c>
      <c r="J65" s="30"/>
      <c r="K65" s="30"/>
      <c r="L65" s="30"/>
      <c r="M65" s="30"/>
      <c r="N65" s="46"/>
      <c r="O65" s="38" t="s">
        <v>229</v>
      </c>
      <c r="P65" s="16" t="s">
        <v>230</v>
      </c>
      <c r="Q65" s="57"/>
    </row>
    <row r="66" s="2" customFormat="1" spans="1:17">
      <c r="A66" s="21">
        <v>64</v>
      </c>
      <c r="B66" s="22" t="s">
        <v>74</v>
      </c>
      <c r="C66" s="18">
        <v>117.72</v>
      </c>
      <c r="D66" s="18">
        <f t="shared" si="0"/>
        <v>4.3585</v>
      </c>
      <c r="E66" s="19">
        <v>43585</v>
      </c>
      <c r="F66" s="20">
        <f t="shared" si="1"/>
        <v>2542.75</v>
      </c>
      <c r="G66" s="20">
        <f t="shared" si="2"/>
        <v>847.58</v>
      </c>
      <c r="H66" s="30"/>
      <c r="I66" s="20">
        <v>30000</v>
      </c>
      <c r="J66" s="30"/>
      <c r="K66" s="30"/>
      <c r="L66" s="30"/>
      <c r="M66" s="30"/>
      <c r="N66" s="46"/>
      <c r="O66" s="52" t="s">
        <v>130</v>
      </c>
      <c r="P66" s="16" t="s">
        <v>131</v>
      </c>
      <c r="Q66" s="57"/>
    </row>
    <row r="67" s="2" customFormat="1" spans="1:17">
      <c r="A67" s="16">
        <v>65</v>
      </c>
      <c r="B67" s="22" t="s">
        <v>75</v>
      </c>
      <c r="C67" s="18">
        <v>19.38</v>
      </c>
      <c r="D67" s="18">
        <f t="shared" ref="D67:D112" si="3">E67/10000</f>
        <v>1.1822</v>
      </c>
      <c r="E67" s="19">
        <f>ROUND([1]房屋建筑物租金评估明细表!R93*[1]房屋建筑物租金评估明细表!N93,0)</f>
        <v>11822</v>
      </c>
      <c r="F67" s="20">
        <f t="shared" ref="F67:F75" si="4">ROUND(C67*1.8*12,2)</f>
        <v>418.61</v>
      </c>
      <c r="G67" s="20">
        <f t="shared" ref="G67:G112" si="5">ROUND(C67*0.6*12,2)</f>
        <v>139.54</v>
      </c>
      <c r="H67" s="30"/>
      <c r="I67" s="20">
        <v>10000</v>
      </c>
      <c r="J67" s="30"/>
      <c r="K67" s="30"/>
      <c r="L67" s="30"/>
      <c r="M67" s="30"/>
      <c r="N67" s="46"/>
      <c r="O67" s="38" t="s">
        <v>231</v>
      </c>
      <c r="P67" s="16" t="s">
        <v>131</v>
      </c>
      <c r="Q67" s="57"/>
    </row>
    <row r="68" s="2" customFormat="1" spans="1:17">
      <c r="A68" s="21">
        <v>66</v>
      </c>
      <c r="B68" s="22" t="s">
        <v>76</v>
      </c>
      <c r="C68" s="18">
        <v>19.38</v>
      </c>
      <c r="D68" s="18">
        <f t="shared" si="3"/>
        <v>1.1822</v>
      </c>
      <c r="E68" s="19">
        <f>ROUND([1]房屋建筑物租金评估明细表!R94*[1]房屋建筑物租金评估明细表!N94,0)</f>
        <v>11822</v>
      </c>
      <c r="F68" s="20">
        <f t="shared" si="4"/>
        <v>418.61</v>
      </c>
      <c r="G68" s="20">
        <f t="shared" si="5"/>
        <v>139.54</v>
      </c>
      <c r="H68" s="30"/>
      <c r="I68" s="20">
        <v>10000</v>
      </c>
      <c r="J68" s="30"/>
      <c r="K68" s="30"/>
      <c r="L68" s="30"/>
      <c r="M68" s="30"/>
      <c r="N68" s="46"/>
      <c r="O68" s="38" t="s">
        <v>232</v>
      </c>
      <c r="P68" s="16" t="s">
        <v>233</v>
      </c>
      <c r="Q68" s="57"/>
    </row>
    <row r="69" s="2" customFormat="1" spans="1:17">
      <c r="A69" s="16">
        <v>67</v>
      </c>
      <c r="B69" s="22" t="s">
        <v>77</v>
      </c>
      <c r="C69" s="18">
        <v>19.38</v>
      </c>
      <c r="D69" s="18">
        <f t="shared" si="3"/>
        <v>1.1822</v>
      </c>
      <c r="E69" s="19">
        <f>ROUND([1]房屋建筑物租金评估明细表!R95*[1]房屋建筑物租金评估明细表!N95,0)</f>
        <v>11822</v>
      </c>
      <c r="F69" s="20">
        <f t="shared" si="4"/>
        <v>418.61</v>
      </c>
      <c r="G69" s="20">
        <f t="shared" si="5"/>
        <v>139.54</v>
      </c>
      <c r="H69" s="30"/>
      <c r="I69" s="20">
        <v>10000</v>
      </c>
      <c r="J69" s="30"/>
      <c r="K69" s="30"/>
      <c r="L69" s="30"/>
      <c r="M69" s="30"/>
      <c r="N69" s="46"/>
      <c r="O69" s="38" t="s">
        <v>234</v>
      </c>
      <c r="P69" s="16" t="s">
        <v>235</v>
      </c>
      <c r="Q69" s="57"/>
    </row>
    <row r="70" s="2" customFormat="1" ht="27" spans="1:17">
      <c r="A70" s="21">
        <v>68</v>
      </c>
      <c r="B70" s="22" t="s">
        <v>78</v>
      </c>
      <c r="C70" s="18">
        <v>242.01</v>
      </c>
      <c r="D70" s="18">
        <f t="shared" si="3"/>
        <v>6.5253</v>
      </c>
      <c r="E70" s="19">
        <v>65253</v>
      </c>
      <c r="F70" s="20">
        <f t="shared" si="4"/>
        <v>5227.42</v>
      </c>
      <c r="G70" s="20">
        <f t="shared" si="5"/>
        <v>1742.47</v>
      </c>
      <c r="H70" s="30"/>
      <c r="I70" s="20">
        <v>50000</v>
      </c>
      <c r="J70" s="30"/>
      <c r="K70" s="30"/>
      <c r="L70" s="30"/>
      <c r="M70" s="30"/>
      <c r="N70" s="46"/>
      <c r="O70" s="52" t="s">
        <v>236</v>
      </c>
      <c r="P70" s="47" t="s">
        <v>237</v>
      </c>
      <c r="Q70" s="57"/>
    </row>
    <row r="71" s="2" customFormat="1" spans="1:17">
      <c r="A71" s="16">
        <v>69</v>
      </c>
      <c r="B71" s="22" t="s">
        <v>79</v>
      </c>
      <c r="C71" s="18">
        <v>39.02</v>
      </c>
      <c r="D71" s="18">
        <f t="shared" si="3"/>
        <v>2.3802</v>
      </c>
      <c r="E71" s="19">
        <f>ROUND([1]房屋建筑物租金评估明细表!R100*[1]房屋建筑物租金评估明细表!N100,0)</f>
        <v>23802</v>
      </c>
      <c r="F71" s="20">
        <f t="shared" si="4"/>
        <v>842.83</v>
      </c>
      <c r="G71" s="20">
        <f t="shared" si="5"/>
        <v>280.94</v>
      </c>
      <c r="H71" s="30"/>
      <c r="I71" s="20">
        <v>10000</v>
      </c>
      <c r="J71" s="30"/>
      <c r="K71" s="30"/>
      <c r="L71" s="30"/>
      <c r="M71" s="30"/>
      <c r="N71" s="46"/>
      <c r="O71" s="38" t="s">
        <v>238</v>
      </c>
      <c r="P71" s="16" t="s">
        <v>239</v>
      </c>
      <c r="Q71" s="57"/>
    </row>
    <row r="72" s="2" customFormat="1" spans="1:17">
      <c r="A72" s="21">
        <v>70</v>
      </c>
      <c r="B72" s="22" t="s">
        <v>80</v>
      </c>
      <c r="C72" s="18">
        <v>111.31</v>
      </c>
      <c r="D72" s="18">
        <f t="shared" si="3"/>
        <v>4.1152</v>
      </c>
      <c r="E72" s="19">
        <v>41152</v>
      </c>
      <c r="F72" s="20">
        <f t="shared" si="4"/>
        <v>2404.3</v>
      </c>
      <c r="G72" s="20">
        <f t="shared" si="5"/>
        <v>801.43</v>
      </c>
      <c r="H72" s="30"/>
      <c r="I72" s="20">
        <v>30000</v>
      </c>
      <c r="J72" s="30"/>
      <c r="K72" s="30"/>
      <c r="L72" s="30"/>
      <c r="M72" s="30"/>
      <c r="N72" s="46"/>
      <c r="O72" s="52" t="s">
        <v>240</v>
      </c>
      <c r="P72" s="16" t="s">
        <v>212</v>
      </c>
      <c r="Q72" s="57"/>
    </row>
    <row r="73" s="2" customFormat="1" spans="1:17">
      <c r="A73" s="16">
        <v>71</v>
      </c>
      <c r="B73" s="22" t="s">
        <v>81</v>
      </c>
      <c r="C73" s="18">
        <v>19.38</v>
      </c>
      <c r="D73" s="18">
        <f t="shared" si="3"/>
        <v>1.1822</v>
      </c>
      <c r="E73" s="19">
        <f>ROUND([1]房屋建筑物租金评估明细表!R103*[1]房屋建筑物租金评估明细表!N103,0)</f>
        <v>11822</v>
      </c>
      <c r="F73" s="20">
        <f t="shared" si="4"/>
        <v>418.61</v>
      </c>
      <c r="G73" s="20">
        <f t="shared" si="5"/>
        <v>139.54</v>
      </c>
      <c r="H73" s="30"/>
      <c r="I73" s="20">
        <v>10000</v>
      </c>
      <c r="J73" s="30"/>
      <c r="K73" s="30"/>
      <c r="L73" s="30"/>
      <c r="M73" s="30"/>
      <c r="N73" s="46"/>
      <c r="O73" s="38" t="s">
        <v>241</v>
      </c>
      <c r="P73" s="16" t="s">
        <v>242</v>
      </c>
      <c r="Q73" s="57"/>
    </row>
    <row r="74" s="2" customFormat="1" spans="1:17">
      <c r="A74" s="21">
        <v>72</v>
      </c>
      <c r="B74" s="22" t="s">
        <v>82</v>
      </c>
      <c r="C74" s="18">
        <v>105.42</v>
      </c>
      <c r="D74" s="18">
        <f t="shared" si="3"/>
        <v>2.5301</v>
      </c>
      <c r="E74" s="19">
        <v>25301</v>
      </c>
      <c r="F74" s="20">
        <f t="shared" si="4"/>
        <v>2277.07</v>
      </c>
      <c r="G74" s="20">
        <f t="shared" si="5"/>
        <v>759.02</v>
      </c>
      <c r="H74" s="30"/>
      <c r="I74" s="20">
        <v>10000</v>
      </c>
      <c r="J74" s="30"/>
      <c r="K74" s="30"/>
      <c r="L74" s="30"/>
      <c r="M74" s="30"/>
      <c r="N74" s="46"/>
      <c r="O74" s="52" t="s">
        <v>243</v>
      </c>
      <c r="P74" s="16" t="s">
        <v>131</v>
      </c>
      <c r="Q74" s="57"/>
    </row>
    <row r="75" s="2" customFormat="1" spans="1:17">
      <c r="A75" s="16">
        <v>73</v>
      </c>
      <c r="B75" s="22" t="s">
        <v>83</v>
      </c>
      <c r="C75" s="18">
        <v>26.44</v>
      </c>
      <c r="D75" s="18">
        <f t="shared" si="3"/>
        <v>0.6346</v>
      </c>
      <c r="E75" s="19">
        <f>ROUND([1]房屋建筑物租金评估明细表!R106*[1]房屋建筑物租金评估明细表!N106,0)</f>
        <v>6346</v>
      </c>
      <c r="F75" s="20">
        <f t="shared" si="4"/>
        <v>571.1</v>
      </c>
      <c r="G75" s="20">
        <f t="shared" si="5"/>
        <v>190.37</v>
      </c>
      <c r="H75" s="30"/>
      <c r="I75" s="20">
        <v>5000</v>
      </c>
      <c r="J75" s="30"/>
      <c r="K75" s="30"/>
      <c r="L75" s="30"/>
      <c r="M75" s="30"/>
      <c r="N75" s="46"/>
      <c r="O75" s="38" t="s">
        <v>244</v>
      </c>
      <c r="P75" s="16" t="s">
        <v>131</v>
      </c>
      <c r="Q75" s="57"/>
    </row>
    <row r="76" s="5" customFormat="1" ht="27" spans="1:17">
      <c r="A76" s="59">
        <v>74</v>
      </c>
      <c r="B76" s="60" t="s">
        <v>84</v>
      </c>
      <c r="C76" s="61">
        <v>249.53</v>
      </c>
      <c r="D76" s="62">
        <f t="shared" si="3"/>
        <v>7.2897</v>
      </c>
      <c r="E76" s="63">
        <v>72897</v>
      </c>
      <c r="F76" s="64">
        <f t="shared" ref="F76:F99" si="6">ROUND(C76*2.2*12,2)</f>
        <v>6587.59</v>
      </c>
      <c r="G76" s="64">
        <f t="shared" si="5"/>
        <v>1796.62</v>
      </c>
      <c r="H76" s="65"/>
      <c r="I76" s="64">
        <v>50000</v>
      </c>
      <c r="J76" s="65"/>
      <c r="K76" s="65"/>
      <c r="L76" s="65"/>
      <c r="M76" s="65"/>
      <c r="N76" s="68"/>
      <c r="O76" s="69" t="s">
        <v>245</v>
      </c>
      <c r="P76" s="70" t="s">
        <v>246</v>
      </c>
      <c r="Q76" s="75"/>
    </row>
    <row r="77" s="5" customFormat="1" ht="27" spans="1:17">
      <c r="A77" s="59">
        <v>75</v>
      </c>
      <c r="B77" s="60" t="s">
        <v>85</v>
      </c>
      <c r="C77" s="61">
        <v>120.01</v>
      </c>
      <c r="D77" s="62">
        <f t="shared" si="3"/>
        <v>6.9606</v>
      </c>
      <c r="E77" s="63">
        <f>ROUND([1]房屋建筑物租金评估明细表!R109*[1]房屋建筑物租金评估明细表!N109,0)</f>
        <v>69606</v>
      </c>
      <c r="F77" s="64">
        <f t="shared" si="6"/>
        <v>3168.26</v>
      </c>
      <c r="G77" s="64">
        <f t="shared" si="5"/>
        <v>864.07</v>
      </c>
      <c r="H77" s="65"/>
      <c r="I77" s="64">
        <v>50000</v>
      </c>
      <c r="J77" s="65"/>
      <c r="K77" s="65"/>
      <c r="L77" s="65"/>
      <c r="M77" s="65"/>
      <c r="N77" s="68"/>
      <c r="O77" s="71" t="s">
        <v>245</v>
      </c>
      <c r="P77" s="70" t="s">
        <v>246</v>
      </c>
      <c r="Q77" s="75"/>
    </row>
    <row r="78" s="5" customFormat="1" ht="13.5" spans="1:17">
      <c r="A78" s="59">
        <v>76</v>
      </c>
      <c r="B78" s="60" t="s">
        <v>86</v>
      </c>
      <c r="C78" s="61">
        <v>124.76</v>
      </c>
      <c r="D78" s="62">
        <f t="shared" si="3"/>
        <v>5.5838</v>
      </c>
      <c r="E78" s="63">
        <v>55838</v>
      </c>
      <c r="F78" s="64">
        <f t="shared" si="6"/>
        <v>3293.66</v>
      </c>
      <c r="G78" s="64">
        <f t="shared" si="5"/>
        <v>898.27</v>
      </c>
      <c r="H78" s="65"/>
      <c r="I78" s="64">
        <v>50000</v>
      </c>
      <c r="J78" s="65"/>
      <c r="K78" s="65"/>
      <c r="L78" s="65"/>
      <c r="M78" s="65"/>
      <c r="N78" s="68"/>
      <c r="O78" s="69" t="s">
        <v>247</v>
      </c>
      <c r="P78" s="59" t="s">
        <v>248</v>
      </c>
      <c r="Q78" s="75"/>
    </row>
    <row r="79" s="5" customFormat="1" ht="13.5" spans="1:17">
      <c r="A79" s="59">
        <v>77</v>
      </c>
      <c r="B79" s="60" t="s">
        <v>87</v>
      </c>
      <c r="C79" s="61">
        <v>124.76</v>
      </c>
      <c r="D79" s="62">
        <f t="shared" si="3"/>
        <v>5.5838</v>
      </c>
      <c r="E79" s="63">
        <v>55838</v>
      </c>
      <c r="F79" s="64">
        <f t="shared" si="6"/>
        <v>3293.66</v>
      </c>
      <c r="G79" s="64">
        <f t="shared" si="5"/>
        <v>898.27</v>
      </c>
      <c r="H79" s="65"/>
      <c r="I79" s="64">
        <v>50000</v>
      </c>
      <c r="J79" s="65"/>
      <c r="K79" s="65"/>
      <c r="L79" s="65"/>
      <c r="M79" s="65"/>
      <c r="N79" s="68"/>
      <c r="O79" s="69" t="s">
        <v>249</v>
      </c>
      <c r="P79" s="59" t="s">
        <v>250</v>
      </c>
      <c r="Q79" s="75"/>
    </row>
    <row r="80" s="5" customFormat="1" ht="13.5" spans="1:17">
      <c r="A80" s="59">
        <v>78</v>
      </c>
      <c r="B80" s="60" t="s">
        <v>88</v>
      </c>
      <c r="C80" s="61">
        <v>31</v>
      </c>
      <c r="D80" s="62">
        <f t="shared" si="3"/>
        <v>2.015</v>
      </c>
      <c r="E80" s="63">
        <f>ROUND([1]房屋建筑物租金评估明细表!R121*[1]房屋建筑物租金评估明细表!N121,0)</f>
        <v>20150</v>
      </c>
      <c r="F80" s="64">
        <f t="shared" si="6"/>
        <v>818.4</v>
      </c>
      <c r="G80" s="64">
        <f t="shared" si="5"/>
        <v>223.2</v>
      </c>
      <c r="H80" s="65"/>
      <c r="I80" s="64">
        <v>10000</v>
      </c>
      <c r="J80" s="65"/>
      <c r="K80" s="65"/>
      <c r="L80" s="65"/>
      <c r="M80" s="65"/>
      <c r="N80" s="68"/>
      <c r="O80" s="71" t="s">
        <v>251</v>
      </c>
      <c r="P80" s="59" t="s">
        <v>252</v>
      </c>
      <c r="Q80" s="75"/>
    </row>
    <row r="81" s="5" customFormat="1" ht="13.5" spans="1:17">
      <c r="A81" s="59">
        <v>79</v>
      </c>
      <c r="B81" s="60" t="s">
        <v>89</v>
      </c>
      <c r="C81" s="61">
        <v>31</v>
      </c>
      <c r="D81" s="62">
        <f t="shared" si="3"/>
        <v>2.015</v>
      </c>
      <c r="E81" s="63">
        <f>ROUND([1]房屋建筑物租金评估明细表!R122*[1]房屋建筑物租金评估明细表!N122,0)</f>
        <v>20150</v>
      </c>
      <c r="F81" s="64">
        <f t="shared" si="6"/>
        <v>818.4</v>
      </c>
      <c r="G81" s="64">
        <f t="shared" si="5"/>
        <v>223.2</v>
      </c>
      <c r="H81" s="65"/>
      <c r="I81" s="64">
        <v>10000</v>
      </c>
      <c r="J81" s="65"/>
      <c r="K81" s="65"/>
      <c r="L81" s="65"/>
      <c r="M81" s="65"/>
      <c r="N81" s="68"/>
      <c r="O81" s="72" t="s">
        <v>253</v>
      </c>
      <c r="P81" s="59" t="s">
        <v>254</v>
      </c>
      <c r="Q81" s="75"/>
    </row>
    <row r="82" s="5" customFormat="1" ht="13.5" spans="1:17">
      <c r="A82" s="59">
        <v>80</v>
      </c>
      <c r="B82" s="60" t="s">
        <v>90</v>
      </c>
      <c r="C82" s="61">
        <v>54.54</v>
      </c>
      <c r="D82" s="62">
        <f t="shared" si="3"/>
        <v>3.5451</v>
      </c>
      <c r="E82" s="63">
        <f>ROUND([1]房屋建筑物租金评估明细表!R123*[1]房屋建筑物租金评估明细表!N123,0)</f>
        <v>35451</v>
      </c>
      <c r="F82" s="64">
        <f t="shared" si="6"/>
        <v>1439.86</v>
      </c>
      <c r="G82" s="64">
        <f t="shared" si="5"/>
        <v>392.69</v>
      </c>
      <c r="H82" s="65"/>
      <c r="I82" s="64">
        <v>30000</v>
      </c>
      <c r="J82" s="65"/>
      <c r="K82" s="65"/>
      <c r="L82" s="65"/>
      <c r="M82" s="65"/>
      <c r="N82" s="68"/>
      <c r="O82" s="71" t="s">
        <v>255</v>
      </c>
      <c r="P82" s="59" t="s">
        <v>256</v>
      </c>
      <c r="Q82" s="75"/>
    </row>
    <row r="83" s="5" customFormat="1" ht="13.5" spans="1:17">
      <c r="A83" s="59">
        <v>81</v>
      </c>
      <c r="B83" s="60" t="s">
        <v>91</v>
      </c>
      <c r="C83" s="61">
        <v>78.29</v>
      </c>
      <c r="D83" s="62">
        <f t="shared" si="3"/>
        <v>2.0355</v>
      </c>
      <c r="E83" s="63">
        <f>ROUND([1]房屋建筑物租金评估明细表!R124*[1]房屋建筑物租金评估明细表!N124,0)</f>
        <v>20355</v>
      </c>
      <c r="F83" s="64">
        <f t="shared" si="6"/>
        <v>2066.86</v>
      </c>
      <c r="G83" s="64">
        <f t="shared" si="5"/>
        <v>563.69</v>
      </c>
      <c r="H83" s="65"/>
      <c r="I83" s="64">
        <v>10000</v>
      </c>
      <c r="J83" s="65"/>
      <c r="K83" s="65"/>
      <c r="L83" s="65"/>
      <c r="M83" s="65"/>
      <c r="N83" s="68"/>
      <c r="O83" s="71" t="s">
        <v>257</v>
      </c>
      <c r="P83" s="59" t="s">
        <v>258</v>
      </c>
      <c r="Q83" s="75"/>
    </row>
    <row r="84" s="5" customFormat="1" ht="13.5" spans="1:17">
      <c r="A84" s="59">
        <v>82</v>
      </c>
      <c r="B84" s="60" t="s">
        <v>92</v>
      </c>
      <c r="C84" s="61">
        <v>57.83</v>
      </c>
      <c r="D84" s="62">
        <f t="shared" si="3"/>
        <v>1.5036</v>
      </c>
      <c r="E84" s="63">
        <f>ROUND([1]房屋建筑物租金评估明细表!R125*[1]房屋建筑物租金评估明细表!N125,0)</f>
        <v>15036</v>
      </c>
      <c r="F84" s="64">
        <f t="shared" si="6"/>
        <v>1526.71</v>
      </c>
      <c r="G84" s="64">
        <f t="shared" si="5"/>
        <v>416.38</v>
      </c>
      <c r="H84" s="65"/>
      <c r="I84" s="64">
        <v>10000</v>
      </c>
      <c r="J84" s="65"/>
      <c r="K84" s="65"/>
      <c r="L84" s="65"/>
      <c r="M84" s="65"/>
      <c r="N84" s="68"/>
      <c r="O84" s="71" t="s">
        <v>259</v>
      </c>
      <c r="P84" s="59" t="s">
        <v>260</v>
      </c>
      <c r="Q84" s="75"/>
    </row>
    <row r="85" s="5" customFormat="1" ht="13.5" spans="1:17">
      <c r="A85" s="59">
        <v>83</v>
      </c>
      <c r="B85" s="60" t="s">
        <v>93</v>
      </c>
      <c r="C85" s="61">
        <v>135.77</v>
      </c>
      <c r="D85" s="62">
        <f t="shared" si="3"/>
        <v>6.044</v>
      </c>
      <c r="E85" s="63">
        <v>60440</v>
      </c>
      <c r="F85" s="64">
        <f t="shared" si="6"/>
        <v>3584.33</v>
      </c>
      <c r="G85" s="64">
        <f t="shared" si="5"/>
        <v>977.54</v>
      </c>
      <c r="H85" s="65"/>
      <c r="I85" s="64">
        <v>50000</v>
      </c>
      <c r="J85" s="65"/>
      <c r="K85" s="65"/>
      <c r="L85" s="65"/>
      <c r="M85" s="65"/>
      <c r="N85" s="68"/>
      <c r="O85" s="69" t="s">
        <v>261</v>
      </c>
      <c r="P85" s="59" t="s">
        <v>262</v>
      </c>
      <c r="Q85" s="75"/>
    </row>
    <row r="86" s="5" customFormat="1" ht="13.5" spans="1:17">
      <c r="A86" s="59">
        <v>84</v>
      </c>
      <c r="B86" s="60" t="s">
        <v>94</v>
      </c>
      <c r="C86" s="61">
        <v>64.83</v>
      </c>
      <c r="D86" s="62">
        <f t="shared" si="3"/>
        <v>2.8607</v>
      </c>
      <c r="E86" s="63">
        <v>28607</v>
      </c>
      <c r="F86" s="64">
        <f t="shared" si="6"/>
        <v>1711.51</v>
      </c>
      <c r="G86" s="64">
        <f t="shared" si="5"/>
        <v>466.78</v>
      </c>
      <c r="H86" s="65"/>
      <c r="I86" s="64">
        <v>30000</v>
      </c>
      <c r="J86" s="65"/>
      <c r="K86" s="65"/>
      <c r="L86" s="65"/>
      <c r="M86" s="65"/>
      <c r="N86" s="68"/>
      <c r="O86" s="69" t="s">
        <v>263</v>
      </c>
      <c r="P86" s="59" t="s">
        <v>264</v>
      </c>
      <c r="Q86" s="75"/>
    </row>
    <row r="87" s="5" customFormat="1" ht="13.5" spans="1:17">
      <c r="A87" s="59">
        <v>85</v>
      </c>
      <c r="B87" s="60" t="s">
        <v>95</v>
      </c>
      <c r="C87" s="61">
        <v>64.83</v>
      </c>
      <c r="D87" s="62">
        <f t="shared" si="3"/>
        <v>2.8607</v>
      </c>
      <c r="E87" s="63">
        <v>28607</v>
      </c>
      <c r="F87" s="64">
        <f t="shared" si="6"/>
        <v>1711.51</v>
      </c>
      <c r="G87" s="64">
        <f t="shared" si="5"/>
        <v>466.78</v>
      </c>
      <c r="H87" s="65"/>
      <c r="I87" s="64">
        <v>30000</v>
      </c>
      <c r="J87" s="65"/>
      <c r="K87" s="65"/>
      <c r="L87" s="65"/>
      <c r="M87" s="65"/>
      <c r="N87" s="68"/>
      <c r="O87" s="69" t="s">
        <v>265</v>
      </c>
      <c r="P87" s="59" t="s">
        <v>266</v>
      </c>
      <c r="Q87" s="75"/>
    </row>
    <row r="88" s="5" customFormat="1" ht="13.5" spans="1:17">
      <c r="A88" s="59">
        <v>86</v>
      </c>
      <c r="B88" s="60" t="s">
        <v>96</v>
      </c>
      <c r="C88" s="61">
        <v>64.83</v>
      </c>
      <c r="D88" s="62">
        <f t="shared" si="3"/>
        <v>2.8607</v>
      </c>
      <c r="E88" s="63">
        <v>28607</v>
      </c>
      <c r="F88" s="64">
        <f t="shared" si="6"/>
        <v>1711.51</v>
      </c>
      <c r="G88" s="64">
        <f t="shared" si="5"/>
        <v>466.78</v>
      </c>
      <c r="H88" s="65"/>
      <c r="I88" s="64">
        <v>30000</v>
      </c>
      <c r="J88" s="65"/>
      <c r="K88" s="65"/>
      <c r="L88" s="65"/>
      <c r="M88" s="65"/>
      <c r="N88" s="68"/>
      <c r="O88" s="69" t="s">
        <v>267</v>
      </c>
      <c r="P88" s="59" t="s">
        <v>268</v>
      </c>
      <c r="Q88" s="75"/>
    </row>
    <row r="89" s="5" customFormat="1" ht="13.5" spans="1:17">
      <c r="A89" s="59">
        <v>87</v>
      </c>
      <c r="B89" s="60" t="s">
        <v>97</v>
      </c>
      <c r="C89" s="61">
        <v>64.83</v>
      </c>
      <c r="D89" s="62">
        <f t="shared" si="3"/>
        <v>2.8607</v>
      </c>
      <c r="E89" s="63">
        <v>28607</v>
      </c>
      <c r="F89" s="64">
        <f t="shared" si="6"/>
        <v>1711.51</v>
      </c>
      <c r="G89" s="64">
        <f t="shared" si="5"/>
        <v>466.78</v>
      </c>
      <c r="H89" s="65"/>
      <c r="I89" s="64">
        <v>30000</v>
      </c>
      <c r="J89" s="65"/>
      <c r="K89" s="65"/>
      <c r="L89" s="65"/>
      <c r="M89" s="65"/>
      <c r="N89" s="68"/>
      <c r="O89" s="69" t="s">
        <v>269</v>
      </c>
      <c r="P89" s="59" t="s">
        <v>270</v>
      </c>
      <c r="Q89" s="75"/>
    </row>
    <row r="90" s="5" customFormat="1" ht="13.5" spans="1:17">
      <c r="A90" s="59">
        <v>88</v>
      </c>
      <c r="B90" s="60" t="s">
        <v>98</v>
      </c>
      <c r="C90" s="61">
        <v>45.94</v>
      </c>
      <c r="D90" s="62">
        <f t="shared" si="3"/>
        <v>1.9385</v>
      </c>
      <c r="E90" s="63">
        <v>19385</v>
      </c>
      <c r="F90" s="64">
        <f t="shared" si="6"/>
        <v>1212.82</v>
      </c>
      <c r="G90" s="64">
        <f t="shared" si="5"/>
        <v>330.77</v>
      </c>
      <c r="H90" s="65"/>
      <c r="I90" s="64">
        <v>10000</v>
      </c>
      <c r="J90" s="65"/>
      <c r="K90" s="65"/>
      <c r="L90" s="65"/>
      <c r="M90" s="65"/>
      <c r="N90" s="68"/>
      <c r="O90" s="69" t="s">
        <v>271</v>
      </c>
      <c r="P90" s="59" t="s">
        <v>272</v>
      </c>
      <c r="Q90" s="75"/>
    </row>
    <row r="91" s="5" customFormat="1" ht="13.5" spans="1:17">
      <c r="A91" s="59">
        <v>89</v>
      </c>
      <c r="B91" s="60" t="s">
        <v>99</v>
      </c>
      <c r="C91" s="61">
        <v>70.01</v>
      </c>
      <c r="D91" s="62">
        <f t="shared" si="3"/>
        <v>2.8569</v>
      </c>
      <c r="E91" s="63">
        <v>28569</v>
      </c>
      <c r="F91" s="64">
        <f t="shared" si="6"/>
        <v>1848.26</v>
      </c>
      <c r="G91" s="64">
        <f t="shared" si="5"/>
        <v>504.07</v>
      </c>
      <c r="H91" s="65"/>
      <c r="I91" s="64">
        <v>30000</v>
      </c>
      <c r="J91" s="65"/>
      <c r="K91" s="65"/>
      <c r="L91" s="65"/>
      <c r="M91" s="65"/>
      <c r="N91" s="68"/>
      <c r="O91" s="69" t="s">
        <v>273</v>
      </c>
      <c r="P91" s="59" t="s">
        <v>272</v>
      </c>
      <c r="Q91" s="75"/>
    </row>
    <row r="92" s="5" customFormat="1" ht="13.5" spans="1:17">
      <c r="A92" s="59">
        <v>90</v>
      </c>
      <c r="B92" s="60" t="s">
        <v>100</v>
      </c>
      <c r="C92" s="61">
        <v>188.34</v>
      </c>
      <c r="D92" s="62">
        <f t="shared" si="3"/>
        <v>5.3314</v>
      </c>
      <c r="E92" s="63">
        <v>53314</v>
      </c>
      <c r="F92" s="64">
        <f t="shared" si="6"/>
        <v>4972.18</v>
      </c>
      <c r="G92" s="64">
        <f t="shared" si="5"/>
        <v>1356.05</v>
      </c>
      <c r="H92" s="65"/>
      <c r="I92" s="64">
        <v>50000</v>
      </c>
      <c r="J92" s="65"/>
      <c r="K92" s="65"/>
      <c r="L92" s="65"/>
      <c r="M92" s="65"/>
      <c r="N92" s="68"/>
      <c r="O92" s="69" t="s">
        <v>130</v>
      </c>
      <c r="P92" s="59" t="s">
        <v>131</v>
      </c>
      <c r="Q92" s="75"/>
    </row>
    <row r="93" s="5" customFormat="1" ht="13.5" spans="1:17">
      <c r="A93" s="59">
        <v>91</v>
      </c>
      <c r="B93" s="60" t="s">
        <v>101</v>
      </c>
      <c r="C93" s="61">
        <v>41.54</v>
      </c>
      <c r="D93" s="62">
        <f t="shared" si="3"/>
        <v>2.4093</v>
      </c>
      <c r="E93" s="63">
        <f>ROUND([1]房屋建筑物租金评估明细表!R142*[1]房屋建筑物租金评估明细表!N142,0)</f>
        <v>24093</v>
      </c>
      <c r="F93" s="64">
        <f t="shared" si="6"/>
        <v>1096.66</v>
      </c>
      <c r="G93" s="64">
        <f t="shared" si="5"/>
        <v>299.09</v>
      </c>
      <c r="H93" s="65"/>
      <c r="I93" s="64">
        <v>10000</v>
      </c>
      <c r="J93" s="65"/>
      <c r="K93" s="65"/>
      <c r="L93" s="65"/>
      <c r="M93" s="65"/>
      <c r="N93" s="68"/>
      <c r="O93" s="71" t="s">
        <v>274</v>
      </c>
      <c r="P93" s="59" t="s">
        <v>275</v>
      </c>
      <c r="Q93" s="75"/>
    </row>
    <row r="94" s="5" customFormat="1" ht="13.5" spans="1:17">
      <c r="A94" s="59">
        <v>92</v>
      </c>
      <c r="B94" s="60" t="s">
        <v>102</v>
      </c>
      <c r="C94" s="61">
        <v>23.72</v>
      </c>
      <c r="D94" s="62">
        <f t="shared" si="3"/>
        <v>1.3046</v>
      </c>
      <c r="E94" s="63">
        <f>ROUND([1]房屋建筑物租金评估明细表!R143*[1]房屋建筑物租金评估明细表!N143,0)</f>
        <v>13046</v>
      </c>
      <c r="F94" s="64">
        <f t="shared" si="6"/>
        <v>626.21</v>
      </c>
      <c r="G94" s="64">
        <f t="shared" si="5"/>
        <v>170.78</v>
      </c>
      <c r="H94" s="65"/>
      <c r="I94" s="64">
        <v>10000</v>
      </c>
      <c r="J94" s="65"/>
      <c r="K94" s="65"/>
      <c r="L94" s="65"/>
      <c r="M94" s="65"/>
      <c r="N94" s="68"/>
      <c r="O94" s="71" t="s">
        <v>276</v>
      </c>
      <c r="P94" s="59" t="s">
        <v>277</v>
      </c>
      <c r="Q94" s="75"/>
    </row>
    <row r="95" s="5" customFormat="1" ht="13.5" spans="1:17">
      <c r="A95" s="59">
        <v>93</v>
      </c>
      <c r="B95" s="60" t="s">
        <v>103</v>
      </c>
      <c r="C95" s="61">
        <v>23.72</v>
      </c>
      <c r="D95" s="62">
        <f t="shared" si="3"/>
        <v>1.3046</v>
      </c>
      <c r="E95" s="63">
        <f>ROUND([1]房屋建筑物租金评估明细表!R144*[1]房屋建筑物租金评估明细表!N144,0)</f>
        <v>13046</v>
      </c>
      <c r="F95" s="64">
        <f t="shared" si="6"/>
        <v>626.21</v>
      </c>
      <c r="G95" s="64">
        <f t="shared" si="5"/>
        <v>170.78</v>
      </c>
      <c r="H95" s="65"/>
      <c r="I95" s="64">
        <v>10000</v>
      </c>
      <c r="J95" s="65"/>
      <c r="K95" s="65"/>
      <c r="L95" s="65"/>
      <c r="M95" s="65"/>
      <c r="N95" s="68"/>
      <c r="O95" s="71" t="s">
        <v>278</v>
      </c>
      <c r="P95" s="59" t="s">
        <v>279</v>
      </c>
      <c r="Q95" s="75"/>
    </row>
    <row r="96" s="5" customFormat="1" ht="13.5" spans="1:17">
      <c r="A96" s="59">
        <v>94</v>
      </c>
      <c r="B96" s="60" t="s">
        <v>104</v>
      </c>
      <c r="C96" s="61">
        <v>23.72</v>
      </c>
      <c r="D96" s="62">
        <f t="shared" si="3"/>
        <v>1.3046</v>
      </c>
      <c r="E96" s="63">
        <f>ROUND([1]房屋建筑物租金评估明细表!R145*[1]房屋建筑物租金评估明细表!N145,0)</f>
        <v>13046</v>
      </c>
      <c r="F96" s="64">
        <f t="shared" si="6"/>
        <v>626.21</v>
      </c>
      <c r="G96" s="64">
        <f t="shared" si="5"/>
        <v>170.78</v>
      </c>
      <c r="H96" s="65"/>
      <c r="I96" s="64">
        <v>10000</v>
      </c>
      <c r="J96" s="65"/>
      <c r="K96" s="65"/>
      <c r="L96" s="65"/>
      <c r="M96" s="65"/>
      <c r="N96" s="68"/>
      <c r="O96" s="71" t="s">
        <v>280</v>
      </c>
      <c r="P96" s="59" t="s">
        <v>281</v>
      </c>
      <c r="Q96" s="75"/>
    </row>
    <row r="97" s="5" customFormat="1" ht="13.5" spans="1:17">
      <c r="A97" s="59">
        <v>95</v>
      </c>
      <c r="B97" s="60" t="s">
        <v>105</v>
      </c>
      <c r="C97" s="61">
        <v>23.72</v>
      </c>
      <c r="D97" s="62">
        <f t="shared" si="3"/>
        <v>1.3046</v>
      </c>
      <c r="E97" s="63">
        <f>ROUND([1]房屋建筑物租金评估明细表!R146*[1]房屋建筑物租金评估明细表!N146,0)</f>
        <v>13046</v>
      </c>
      <c r="F97" s="64">
        <f t="shared" si="6"/>
        <v>626.21</v>
      </c>
      <c r="G97" s="64">
        <f t="shared" si="5"/>
        <v>170.78</v>
      </c>
      <c r="H97" s="65"/>
      <c r="I97" s="64">
        <v>10000</v>
      </c>
      <c r="J97" s="65"/>
      <c r="K97" s="65"/>
      <c r="L97" s="65"/>
      <c r="M97" s="65"/>
      <c r="N97" s="68"/>
      <c r="O97" s="71" t="s">
        <v>282</v>
      </c>
      <c r="P97" s="59" t="s">
        <v>283</v>
      </c>
      <c r="Q97" s="75"/>
    </row>
    <row r="98" s="5" customFormat="1" ht="13.5" spans="1:17">
      <c r="A98" s="59">
        <v>96</v>
      </c>
      <c r="B98" s="60" t="s">
        <v>106</v>
      </c>
      <c r="C98" s="61">
        <v>23.72</v>
      </c>
      <c r="D98" s="62">
        <f t="shared" si="3"/>
        <v>1.2334</v>
      </c>
      <c r="E98" s="63">
        <f>ROUND([1]房屋建筑物租金评估明细表!R147*[1]房屋建筑物租金评估明细表!N147,0)</f>
        <v>12334</v>
      </c>
      <c r="F98" s="64">
        <f t="shared" si="6"/>
        <v>626.21</v>
      </c>
      <c r="G98" s="64">
        <f t="shared" si="5"/>
        <v>170.78</v>
      </c>
      <c r="H98" s="65"/>
      <c r="I98" s="64">
        <v>10000</v>
      </c>
      <c r="J98" s="65"/>
      <c r="K98" s="65"/>
      <c r="L98" s="65"/>
      <c r="M98" s="65"/>
      <c r="N98" s="68"/>
      <c r="O98" s="71" t="s">
        <v>244</v>
      </c>
      <c r="P98" s="59" t="s">
        <v>284</v>
      </c>
      <c r="Q98" s="75"/>
    </row>
    <row r="99" s="5" customFormat="1" ht="13.5" spans="1:17">
      <c r="A99" s="59">
        <v>97</v>
      </c>
      <c r="B99" s="60" t="s">
        <v>107</v>
      </c>
      <c r="C99" s="61">
        <v>23.72</v>
      </c>
      <c r="D99" s="62">
        <f t="shared" si="3"/>
        <v>1.2334</v>
      </c>
      <c r="E99" s="63">
        <f>ROUND([1]房屋建筑物租金评估明细表!R148*[1]房屋建筑物租金评估明细表!N148,0)</f>
        <v>12334</v>
      </c>
      <c r="F99" s="64">
        <f t="shared" si="6"/>
        <v>626.21</v>
      </c>
      <c r="G99" s="64">
        <f t="shared" si="5"/>
        <v>170.78</v>
      </c>
      <c r="H99" s="65"/>
      <c r="I99" s="64">
        <v>10000</v>
      </c>
      <c r="J99" s="65"/>
      <c r="K99" s="65"/>
      <c r="L99" s="65"/>
      <c r="M99" s="65"/>
      <c r="N99" s="68"/>
      <c r="O99" s="71" t="s">
        <v>285</v>
      </c>
      <c r="P99" s="59" t="s">
        <v>286</v>
      </c>
      <c r="Q99" s="75"/>
    </row>
    <row r="100" spans="1:16">
      <c r="A100" s="21">
        <v>98</v>
      </c>
      <c r="B100" s="17" t="s">
        <v>108</v>
      </c>
      <c r="C100" s="18">
        <v>239.24</v>
      </c>
      <c r="D100" s="66">
        <f t="shared" si="3"/>
        <v>8.1342</v>
      </c>
      <c r="E100" s="19">
        <v>81342</v>
      </c>
      <c r="F100" s="20">
        <f t="shared" ref="F100:F112" si="7">ROUND(C100*1.8*12,2)</f>
        <v>5167.58</v>
      </c>
      <c r="G100" s="20">
        <f t="shared" si="5"/>
        <v>1722.53</v>
      </c>
      <c r="H100" s="30"/>
      <c r="I100" s="20">
        <v>50000</v>
      </c>
      <c r="J100" s="30"/>
      <c r="K100" s="30"/>
      <c r="L100" s="30"/>
      <c r="M100" s="30"/>
      <c r="N100" s="46"/>
      <c r="O100" s="41" t="s">
        <v>287</v>
      </c>
      <c r="P100" s="16" t="s">
        <v>287</v>
      </c>
    </row>
    <row r="101" spans="1:16">
      <c r="A101" s="16">
        <v>99</v>
      </c>
      <c r="B101" s="17" t="s">
        <v>109</v>
      </c>
      <c r="C101" s="18">
        <v>90.38</v>
      </c>
      <c r="D101" s="66">
        <f t="shared" si="3"/>
        <v>3.0729</v>
      </c>
      <c r="E101" s="19">
        <v>30729</v>
      </c>
      <c r="F101" s="20">
        <f t="shared" si="7"/>
        <v>1952.21</v>
      </c>
      <c r="G101" s="20">
        <f t="shared" si="5"/>
        <v>650.74</v>
      </c>
      <c r="H101" s="30"/>
      <c r="I101" s="20">
        <v>30000</v>
      </c>
      <c r="J101" s="30"/>
      <c r="K101" s="30"/>
      <c r="L101" s="30"/>
      <c r="M101" s="30"/>
      <c r="N101" s="46"/>
      <c r="O101" s="41" t="s">
        <v>288</v>
      </c>
      <c r="P101" s="16" t="s">
        <v>289</v>
      </c>
    </row>
    <row r="102" spans="1:16">
      <c r="A102" s="21">
        <v>100</v>
      </c>
      <c r="B102" s="17" t="s">
        <v>110</v>
      </c>
      <c r="C102" s="18">
        <v>90.38</v>
      </c>
      <c r="D102" s="66">
        <f t="shared" si="3"/>
        <v>3.0729</v>
      </c>
      <c r="E102" s="19">
        <v>30729</v>
      </c>
      <c r="F102" s="20">
        <f t="shared" si="7"/>
        <v>1952.21</v>
      </c>
      <c r="G102" s="20">
        <f t="shared" si="5"/>
        <v>650.74</v>
      </c>
      <c r="H102" s="30"/>
      <c r="I102" s="20">
        <v>30000</v>
      </c>
      <c r="J102" s="30"/>
      <c r="K102" s="30"/>
      <c r="L102" s="30"/>
      <c r="M102" s="30"/>
      <c r="N102" s="46"/>
      <c r="O102" s="41" t="s">
        <v>290</v>
      </c>
      <c r="P102" s="16" t="s">
        <v>291</v>
      </c>
    </row>
    <row r="103" spans="1:16">
      <c r="A103" s="16">
        <v>101</v>
      </c>
      <c r="B103" s="17" t="s">
        <v>111</v>
      </c>
      <c r="C103" s="18">
        <v>120.78</v>
      </c>
      <c r="D103" s="66">
        <f t="shared" si="3"/>
        <v>1.4494</v>
      </c>
      <c r="E103" s="19">
        <f>ROUND([1]房屋建筑物租金评估明细表!R163*[1]房屋建筑物租金评估明细表!N163,0)</f>
        <v>14494</v>
      </c>
      <c r="F103" s="20">
        <f t="shared" si="7"/>
        <v>2608.85</v>
      </c>
      <c r="G103" s="20">
        <f t="shared" si="5"/>
        <v>869.62</v>
      </c>
      <c r="H103" s="30"/>
      <c r="I103" s="20">
        <v>10000</v>
      </c>
      <c r="J103" s="30"/>
      <c r="K103" s="30"/>
      <c r="L103" s="30"/>
      <c r="M103" s="30"/>
      <c r="N103" s="46"/>
      <c r="O103" s="73" t="s">
        <v>292</v>
      </c>
      <c r="P103" s="16" t="s">
        <v>131</v>
      </c>
    </row>
    <row r="104" spans="1:16">
      <c r="A104" s="21">
        <v>102</v>
      </c>
      <c r="B104" s="17" t="s">
        <v>112</v>
      </c>
      <c r="C104" s="18">
        <v>61.13</v>
      </c>
      <c r="D104" s="66">
        <f t="shared" si="3"/>
        <v>0.7336</v>
      </c>
      <c r="E104" s="19">
        <f>ROUND([1]房屋建筑物租金评估明细表!R164*[1]房屋建筑物租金评估明细表!N164,0)</f>
        <v>7336</v>
      </c>
      <c r="F104" s="20">
        <f t="shared" si="7"/>
        <v>1320.41</v>
      </c>
      <c r="G104" s="20">
        <f t="shared" si="5"/>
        <v>440.14</v>
      </c>
      <c r="H104" s="30"/>
      <c r="I104" s="20">
        <v>5000</v>
      </c>
      <c r="J104" s="30"/>
      <c r="K104" s="30"/>
      <c r="L104" s="30"/>
      <c r="M104" s="30"/>
      <c r="N104" s="46"/>
      <c r="O104" s="73" t="s">
        <v>130</v>
      </c>
      <c r="P104" s="16" t="s">
        <v>131</v>
      </c>
    </row>
    <row r="105" spans="1:16">
      <c r="A105" s="16">
        <v>103</v>
      </c>
      <c r="B105" s="17" t="s">
        <v>113</v>
      </c>
      <c r="C105" s="18">
        <v>50.15</v>
      </c>
      <c r="D105" s="66">
        <f t="shared" si="3"/>
        <v>0.6018</v>
      </c>
      <c r="E105" s="19">
        <f>ROUND([1]房屋建筑物租金评估明细表!R165*[1]房屋建筑物租金评估明细表!N165,0)</f>
        <v>6018</v>
      </c>
      <c r="F105" s="20">
        <f t="shared" si="7"/>
        <v>1083.24</v>
      </c>
      <c r="G105" s="20">
        <f t="shared" si="5"/>
        <v>361.08</v>
      </c>
      <c r="H105" s="30"/>
      <c r="I105" s="20">
        <v>5000</v>
      </c>
      <c r="J105" s="30"/>
      <c r="K105" s="30"/>
      <c r="L105" s="30"/>
      <c r="M105" s="30"/>
      <c r="N105" s="46"/>
      <c r="O105" s="73" t="s">
        <v>293</v>
      </c>
      <c r="P105" s="16" t="s">
        <v>293</v>
      </c>
    </row>
    <row r="106" spans="1:16">
      <c r="A106" s="21">
        <v>104</v>
      </c>
      <c r="B106" s="17" t="s">
        <v>114</v>
      </c>
      <c r="C106" s="18">
        <v>50.15</v>
      </c>
      <c r="D106" s="66">
        <f t="shared" si="3"/>
        <v>0.6018</v>
      </c>
      <c r="E106" s="19">
        <f>ROUND([1]房屋建筑物租金评估明细表!R166*[1]房屋建筑物租金评估明细表!N166,0)</f>
        <v>6018</v>
      </c>
      <c r="F106" s="20">
        <f t="shared" si="7"/>
        <v>1083.24</v>
      </c>
      <c r="G106" s="20">
        <f t="shared" si="5"/>
        <v>361.08</v>
      </c>
      <c r="H106" s="30"/>
      <c r="I106" s="20">
        <v>5000</v>
      </c>
      <c r="J106" s="30"/>
      <c r="K106" s="30"/>
      <c r="L106" s="30"/>
      <c r="M106" s="30"/>
      <c r="N106" s="46"/>
      <c r="O106" s="73" t="s">
        <v>130</v>
      </c>
      <c r="P106" s="16" t="s">
        <v>131</v>
      </c>
    </row>
    <row r="107" spans="1:16">
      <c r="A107" s="16">
        <v>105</v>
      </c>
      <c r="B107" s="17" t="s">
        <v>115</v>
      </c>
      <c r="C107" s="18">
        <v>90.6</v>
      </c>
      <c r="D107" s="66">
        <f t="shared" si="3"/>
        <v>3.0804</v>
      </c>
      <c r="E107" s="19">
        <v>30804</v>
      </c>
      <c r="F107" s="20">
        <f t="shared" si="7"/>
        <v>1956.96</v>
      </c>
      <c r="G107" s="20">
        <f t="shared" si="5"/>
        <v>652.32</v>
      </c>
      <c r="H107" s="30"/>
      <c r="I107" s="20">
        <v>30000</v>
      </c>
      <c r="J107" s="30"/>
      <c r="K107" s="30"/>
      <c r="L107" s="30"/>
      <c r="M107" s="30"/>
      <c r="N107" s="46"/>
      <c r="O107" s="41" t="s">
        <v>263</v>
      </c>
      <c r="P107" s="16" t="s">
        <v>294</v>
      </c>
    </row>
    <row r="108" spans="1:16">
      <c r="A108" s="21">
        <v>106</v>
      </c>
      <c r="B108" s="17" t="s">
        <v>116</v>
      </c>
      <c r="C108" s="18">
        <v>52.15</v>
      </c>
      <c r="D108" s="66">
        <f t="shared" si="3"/>
        <v>0.6258</v>
      </c>
      <c r="E108" s="19">
        <f>ROUND([1]房屋建筑物租金评估明细表!R171*[1]房屋建筑物租金评估明细表!N171,0)</f>
        <v>6258</v>
      </c>
      <c r="F108" s="20">
        <f t="shared" si="7"/>
        <v>1126.44</v>
      </c>
      <c r="G108" s="20">
        <f t="shared" si="5"/>
        <v>375.48</v>
      </c>
      <c r="H108" s="30"/>
      <c r="I108" s="20">
        <v>5000</v>
      </c>
      <c r="J108" s="30"/>
      <c r="K108" s="30"/>
      <c r="L108" s="30"/>
      <c r="M108" s="30"/>
      <c r="N108" s="46"/>
      <c r="O108" s="73" t="s">
        <v>130</v>
      </c>
      <c r="P108" s="16" t="s">
        <v>131</v>
      </c>
    </row>
    <row r="109" spans="1:16">
      <c r="A109" s="16">
        <v>107</v>
      </c>
      <c r="B109" s="17" t="s">
        <v>117</v>
      </c>
      <c r="C109" s="18">
        <v>52.15</v>
      </c>
      <c r="D109" s="66">
        <f t="shared" si="3"/>
        <v>0.6258</v>
      </c>
      <c r="E109" s="19">
        <f>ROUND([1]房屋建筑物租金评估明细表!R172*[1]房屋建筑物租金评估明细表!N172,0)</f>
        <v>6258</v>
      </c>
      <c r="F109" s="20">
        <f t="shared" si="7"/>
        <v>1126.44</v>
      </c>
      <c r="G109" s="20">
        <f t="shared" si="5"/>
        <v>375.48</v>
      </c>
      <c r="H109" s="30"/>
      <c r="I109" s="20">
        <v>5000</v>
      </c>
      <c r="J109" s="30"/>
      <c r="K109" s="30"/>
      <c r="L109" s="30"/>
      <c r="M109" s="30"/>
      <c r="N109" s="46"/>
      <c r="O109" s="73" t="s">
        <v>130</v>
      </c>
      <c r="P109" s="16" t="s">
        <v>131</v>
      </c>
    </row>
    <row r="110" spans="1:16">
      <c r="A110" s="21">
        <v>108</v>
      </c>
      <c r="B110" s="17" t="s">
        <v>118</v>
      </c>
      <c r="C110" s="18">
        <v>52.15</v>
      </c>
      <c r="D110" s="66">
        <f t="shared" si="3"/>
        <v>0.6258</v>
      </c>
      <c r="E110" s="19">
        <f>ROUND([1]房屋建筑物租金评估明细表!R173*[1]房屋建筑物租金评估明细表!N173,0)</f>
        <v>6258</v>
      </c>
      <c r="F110" s="20">
        <f t="shared" si="7"/>
        <v>1126.44</v>
      </c>
      <c r="G110" s="20">
        <f t="shared" si="5"/>
        <v>375.48</v>
      </c>
      <c r="H110" s="30"/>
      <c r="I110" s="20">
        <v>5000</v>
      </c>
      <c r="J110" s="30"/>
      <c r="K110" s="30"/>
      <c r="L110" s="30"/>
      <c r="M110" s="30"/>
      <c r="N110" s="46"/>
      <c r="O110" s="73" t="s">
        <v>130</v>
      </c>
      <c r="P110" s="16" t="s">
        <v>131</v>
      </c>
    </row>
    <row r="111" spans="1:16">
      <c r="A111" s="16">
        <v>109</v>
      </c>
      <c r="B111" s="17" t="s">
        <v>119</v>
      </c>
      <c r="C111" s="18">
        <v>131.12</v>
      </c>
      <c r="D111" s="66">
        <f t="shared" si="3"/>
        <v>1.5734</v>
      </c>
      <c r="E111" s="19">
        <f>ROUND([1]房屋建筑物租金评估明细表!R174*[1]房屋建筑物租金评估明细表!N174,0)</f>
        <v>15734</v>
      </c>
      <c r="F111" s="20">
        <f t="shared" si="7"/>
        <v>2832.19</v>
      </c>
      <c r="G111" s="20">
        <f t="shared" si="5"/>
        <v>944.06</v>
      </c>
      <c r="H111" s="30"/>
      <c r="I111" s="20">
        <v>10000</v>
      </c>
      <c r="J111" s="30"/>
      <c r="K111" s="30"/>
      <c r="L111" s="30"/>
      <c r="M111" s="30"/>
      <c r="N111" s="46"/>
      <c r="O111" s="73" t="s">
        <v>295</v>
      </c>
      <c r="P111" s="16" t="s">
        <v>296</v>
      </c>
    </row>
    <row r="112" spans="1:16">
      <c r="A112" s="21">
        <v>110</v>
      </c>
      <c r="B112" s="17" t="s">
        <v>120</v>
      </c>
      <c r="C112" s="18">
        <v>141.94</v>
      </c>
      <c r="D112" s="66">
        <f t="shared" si="3"/>
        <v>5.2518</v>
      </c>
      <c r="E112" s="19">
        <f>ROUND([1]房屋建筑物租金评估明细表!R175*[1]房屋建筑物租金评估明细表!N175,0)</f>
        <v>52518</v>
      </c>
      <c r="F112" s="20">
        <f t="shared" si="7"/>
        <v>3065.9</v>
      </c>
      <c r="G112" s="20">
        <f t="shared" si="5"/>
        <v>1021.97</v>
      </c>
      <c r="H112" s="30"/>
      <c r="I112" s="20">
        <v>50000</v>
      </c>
      <c r="J112" s="30"/>
      <c r="K112" s="30"/>
      <c r="L112" s="30"/>
      <c r="M112" s="30"/>
      <c r="N112" s="46"/>
      <c r="O112" s="73" t="s">
        <v>202</v>
      </c>
      <c r="P112" s="16" t="s">
        <v>297</v>
      </c>
    </row>
    <row r="113" ht="18.75" spans="1:16">
      <c r="A113" s="67" t="s">
        <v>298</v>
      </c>
      <c r="B113" s="30"/>
      <c r="C113" s="30">
        <f t="shared" ref="C113:G113" si="8">SUM(C3:C112)</f>
        <v>7308.56</v>
      </c>
      <c r="D113" s="66">
        <f t="shared" si="8"/>
        <v>274.3476</v>
      </c>
      <c r="E113" s="30">
        <f t="shared" si="8"/>
        <v>2743476</v>
      </c>
      <c r="F113" s="30">
        <f t="shared" si="8"/>
        <v>166288.68</v>
      </c>
      <c r="G113" s="30">
        <f t="shared" si="8"/>
        <v>52621.67</v>
      </c>
      <c r="H113" s="30"/>
      <c r="I113" s="30"/>
      <c r="J113" s="30"/>
      <c r="K113" s="30"/>
      <c r="L113" s="30"/>
      <c r="M113" s="30"/>
      <c r="N113" s="46"/>
      <c r="O113" s="74"/>
      <c r="P113" s="16"/>
    </row>
  </sheetData>
  <autoFilter ref="A2:R113">
    <extLst/>
  </autoFilter>
  <mergeCells count="5">
    <mergeCell ref="A1:O1"/>
    <mergeCell ref="S3:T3"/>
    <mergeCell ref="O34:O35"/>
    <mergeCell ref="O36:O37"/>
    <mergeCell ref="P34:P35"/>
  </mergeCells>
  <pageMargins left="0.708661417322835" right="0.708661417322835" top="0.748031496062992" bottom="0.748031496062992" header="0.31496062992126" footer="0.31496062992126"/>
  <pageSetup paperSize="9" scale="3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二稿</vt:lpstr>
      <vt:lpstr>初稿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牟牟</dc:creator>
  <cp:lastModifiedBy>lscq</cp:lastModifiedBy>
  <dcterms:created xsi:type="dcterms:W3CDTF">2022-10-08T08:06:00Z</dcterms:created>
  <cp:lastPrinted>2022-10-24T01:58:00Z</cp:lastPrinted>
  <dcterms:modified xsi:type="dcterms:W3CDTF">2023-11-21T07:33:05Z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44DDC97562CE4FD1A80D50321139289A</vt:lpwstr>
  </property>
  <property fmtid="{D5CDD505-2E9C-101B-9397-08002B2CF9AE}" pid="3" name="KSOProductBuildVer">
    <vt:lpwstr>2052-12.1.0.15933</vt:lpwstr>
  </property>
  <property fmtid="{D5CDD505-2E9C-101B-9397-08002B2CF9AE}" pid="4" name="KSOReadingLayout">
    <vt:bool>true</vt:bool>
  </property>
</Properties>
</file>