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<sst xmlns="http://schemas.openxmlformats.org/spreadsheetml/2006/main" count="12" uniqueCount="12">
  <si>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港三区、港四区部分商铺两年使用权（第四批）</t>
  </si>
  <si>
    <t>标的编号</t>
  </si>
  <si>
    <t>名称</t>
  </si>
  <si>
    <t>约拟租赁面积（㎡）</t>
  </si>
  <si>
    <t>评估价格
（万元/年）</t>
  </si>
  <si>
    <t>挂牌价格
（元/二年）</t>
  </si>
  <si>
    <t>物业费（元）</t>
  </si>
  <si>
    <t>垃圾清运费（元）</t>
  </si>
  <si>
    <t>项目保证金（元）</t>
  </si>
  <si>
    <t>港三区西门沿街54-101</t>
  </si>
  <si>
    <t>港四区西门沿街9-103复、9-105复、9-106复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</si>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</sst>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shrinkToFit="1"/>
    </xf>
    <xf numFmtId="4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 outlineLevelRow="4"/>
  <cols>
    <col min="1" max="1" width="4.625" style="2" customWidth="1"/>
    <col min="2" max="2" width="39.375" style="4" customWidth="1"/>
    <col min="3" max="3" width="9.85" style="4" customWidth="1"/>
    <col min="4" max="4" width="11.75" style="5" customWidth="1"/>
    <col min="5" max="5" width="12.625" style="6" customWidth="1"/>
    <col min="6" max="6" width="11.5" style="4" customWidth="1"/>
    <col min="7" max="7" width="10.625" style="4" customWidth="1"/>
    <col min="8" max="8" width="12.125" style="3" customWidth="1"/>
    <col min="9" max="9" width="15" style="7" customWidth="1"/>
    <col min="10" max="10" width="15.75" style="2" customWidth="1"/>
    <col min="11" max="16384" width="9" style="2"/>
  </cols>
  <sheetData>
    <row r="1" ht="24" customHeight="1" spans="1:9">
      <c r="A1" s="8" t="s">
        <v>0</v>
      </c>
      <c r="B1" s="9"/>
      <c r="C1" s="9"/>
      <c r="D1" s="9"/>
      <c r="E1" s="9"/>
      <c r="F1" s="9"/>
      <c r="G1" s="9"/>
      <c r="H1" s="9"/>
      <c r="I1" s="22"/>
    </row>
    <row r="2" s="1" customFormat="1" ht="40.5" spans="1:9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0" t="s">
        <v>6</v>
      </c>
      <c r="G2" s="10" t="s">
        <v>7</v>
      </c>
      <c r="H2" s="10" t="s">
        <v>8</v>
      </c>
      <c r="I2" s="23"/>
    </row>
    <row r="3" s="2" customFormat="1" spans="1:9">
      <c r="A3" s="14">
        <v>1</v>
      </c>
      <c r="B3" s="15" t="s">
        <v>9</v>
      </c>
      <c r="C3" s="16">
        <v>733</v>
      </c>
      <c r="D3" s="17">
        <v>30.0734</v>
      </c>
      <c r="E3" s="18">
        <v>601468</v>
      </c>
      <c r="F3" s="19">
        <f>ROUND(C3*2.2*12,2)</f>
        <v>19351.2</v>
      </c>
      <c r="G3" s="19">
        <f>ROUND(C3*0.6*12,2)</f>
        <v>5277.6</v>
      </c>
      <c r="H3" s="19">
        <v>100000</v>
      </c>
      <c r="I3" s="7"/>
    </row>
    <row r="4" s="2" customFormat="1" spans="1:9">
      <c r="A4" s="14">
        <v>2</v>
      </c>
      <c r="B4" s="14" t="s">
        <v>10</v>
      </c>
      <c r="C4" s="16">
        <v>451.88</v>
      </c>
      <c r="D4" s="17">
        <v>15.3638</v>
      </c>
      <c r="E4" s="18">
        <v>307276</v>
      </c>
      <c r="F4" s="19">
        <f>ROUND(C4*1.8*12,2)</f>
        <v>9760.61</v>
      </c>
      <c r="G4" s="19">
        <f>ROUND(C4*0.6*12,2)</f>
        <v>3253.54</v>
      </c>
      <c r="H4" s="19">
        <v>100000</v>
      </c>
      <c r="I4" s="7"/>
    </row>
    <row r="5" s="3" customFormat="1" spans="1:10">
      <c r="A5" s="20" t="s">
        <v>11</v>
      </c>
      <c r="B5" s="14"/>
      <c r="C5" s="14">
        <f t="shared" ref="C5:H5" si="0">SUM(C3:C4)</f>
        <v>1184.88</v>
      </c>
      <c r="D5" s="17">
        <f t="shared" si="0"/>
        <v>45.4372</v>
      </c>
      <c r="E5" s="21">
        <f t="shared" si="0"/>
        <v>908744</v>
      </c>
      <c r="F5" s="21">
        <f t="shared" si="0"/>
        <v>29111.81</v>
      </c>
      <c r="G5" s="14">
        <f t="shared" si="0"/>
        <v>8531.14</v>
      </c>
      <c r="H5" s="21">
        <f t="shared" si="0"/>
        <v>200000</v>
      </c>
      <c r="I5" s="7"/>
      <c r="J5" s="24"/>
    </row>
  </sheetData>
  <autoFilter ref="A2:J5">
    <extLst/>
  </autoFilter>
  <mergeCells count="1">
    <mergeCell ref="A1:H1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2024-05-11T02:10:38Z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